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dc1\Ohio Share\ADMIN\STEPHANIE DAVES\2016 MONTH END REPORTS\SEA\"/>
    </mc:Choice>
  </mc:AlternateContent>
  <bookViews>
    <workbookView xWindow="0" yWindow="0" windowWidth="14070" windowHeight="9810"/>
  </bookViews>
  <sheets>
    <sheet name="CHG - REV" sheetId="1" r:id="rId1"/>
    <sheet name="A-R &amp; COLLECTIONS" sheetId="2" r:id="rId2"/>
    <sheet name="PERSONAL PAYMENTS" sheetId="3" r:id="rId3"/>
    <sheet name="AGED A-R" sheetId="4" r:id="rId4"/>
    <sheet name="AVG REV PER PT" sheetId="6" r:id="rId5"/>
  </sheets>
  <externalReferences>
    <externalReference r:id="rId6"/>
    <externalReference r:id="rId7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3" l="1"/>
  <c r="L8" i="3"/>
  <c r="Q17" i="2"/>
  <c r="P17" i="2"/>
  <c r="H17" i="2"/>
  <c r="G17" i="2"/>
  <c r="Q17" i="1"/>
  <c r="P17" i="1"/>
  <c r="H17" i="1"/>
  <c r="G17" i="1"/>
  <c r="D13" i="6" l="1"/>
  <c r="K13" i="3"/>
  <c r="K8" i="3"/>
  <c r="Q16" i="2"/>
  <c r="P16" i="2"/>
  <c r="H15" i="2"/>
  <c r="H16" i="2"/>
  <c r="G16" i="2"/>
  <c r="Q16" i="1"/>
  <c r="P16" i="1"/>
  <c r="H16" i="1"/>
  <c r="G16" i="1"/>
  <c r="J13" i="3" l="1"/>
  <c r="J8" i="3"/>
  <c r="Q15" i="2"/>
  <c r="P15" i="2"/>
  <c r="G15" i="2"/>
  <c r="Q15" i="1"/>
  <c r="P15" i="1"/>
  <c r="H15" i="1"/>
  <c r="G15" i="1"/>
  <c r="I13" i="3" l="1"/>
  <c r="I8" i="3"/>
  <c r="Q14" i="2"/>
  <c r="P14" i="2"/>
  <c r="H14" i="2"/>
  <c r="G14" i="2"/>
  <c r="Q14" i="1"/>
  <c r="P14" i="1"/>
  <c r="H14" i="1"/>
  <c r="G14" i="1"/>
  <c r="H13" i="3" l="1"/>
  <c r="H8" i="3"/>
  <c r="Q13" i="2"/>
  <c r="P13" i="2"/>
  <c r="H13" i="2"/>
  <c r="G13" i="2"/>
  <c r="Q13" i="1"/>
  <c r="P13" i="1"/>
  <c r="H13" i="1"/>
  <c r="G13" i="1"/>
  <c r="G13" i="3" l="1"/>
  <c r="G8" i="3"/>
  <c r="Q12" i="2"/>
  <c r="P12" i="2"/>
  <c r="H12" i="2"/>
  <c r="G12" i="2"/>
  <c r="Q12" i="1"/>
  <c r="P12" i="1"/>
  <c r="H12" i="1"/>
  <c r="G12" i="1"/>
  <c r="F13" i="3" l="1"/>
  <c r="F8" i="3"/>
  <c r="Q11" i="2"/>
  <c r="P11" i="2"/>
  <c r="H11" i="2"/>
  <c r="G11" i="2"/>
  <c r="Q11" i="1"/>
  <c r="P11" i="1"/>
  <c r="H11" i="1"/>
  <c r="G11" i="1"/>
  <c r="E13" i="3" l="1"/>
  <c r="E8" i="3"/>
  <c r="Q10" i="2"/>
  <c r="P10" i="2"/>
  <c r="H10" i="2"/>
  <c r="G10" i="2"/>
  <c r="Q10" i="1"/>
  <c r="P10" i="1"/>
  <c r="H10" i="1"/>
  <c r="G10" i="1"/>
  <c r="F6" i="6" l="1"/>
  <c r="F7" i="6"/>
  <c r="F8" i="6"/>
  <c r="F9" i="6"/>
  <c r="F10" i="6"/>
  <c r="F11" i="6"/>
  <c r="F12" i="6"/>
  <c r="F13" i="6"/>
  <c r="F14" i="6"/>
  <c r="F15" i="6"/>
  <c r="E6" i="6"/>
  <c r="E7" i="6"/>
  <c r="E8" i="6"/>
  <c r="E9" i="6"/>
  <c r="E10" i="6"/>
  <c r="E11" i="6"/>
  <c r="E12" i="6"/>
  <c r="E13" i="6"/>
  <c r="E14" i="6"/>
  <c r="E15" i="6"/>
  <c r="D6" i="6"/>
  <c r="D7" i="6"/>
  <c r="D8" i="6"/>
  <c r="D9" i="6"/>
  <c r="D10" i="6"/>
  <c r="D11" i="6"/>
  <c r="D12" i="6"/>
  <c r="D14" i="6"/>
  <c r="D15" i="6"/>
  <c r="D13" i="3"/>
  <c r="D8" i="3"/>
  <c r="Q9" i="2"/>
  <c r="P9" i="2"/>
  <c r="H9" i="2"/>
  <c r="G9" i="2"/>
  <c r="Q9" i="1"/>
  <c r="P9" i="1"/>
  <c r="H9" i="1"/>
  <c r="G9" i="1"/>
  <c r="F5" i="6" l="1"/>
  <c r="E5" i="6"/>
  <c r="D5" i="6"/>
  <c r="C13" i="3"/>
  <c r="C8" i="3"/>
  <c r="Q8" i="2"/>
  <c r="P8" i="2"/>
  <c r="H8" i="2"/>
  <c r="G8" i="2"/>
  <c r="Q8" i="1"/>
  <c r="P8" i="1"/>
  <c r="H8" i="1"/>
  <c r="G8" i="1"/>
  <c r="F4" i="6" l="1"/>
  <c r="E4" i="6"/>
  <c r="D4" i="6"/>
  <c r="H81" i="4"/>
  <c r="G81" i="4"/>
  <c r="F81" i="4"/>
  <c r="E81" i="4"/>
  <c r="D81" i="4"/>
  <c r="C81" i="4"/>
  <c r="I80" i="4"/>
  <c r="H80" i="4"/>
  <c r="G80" i="4"/>
  <c r="F80" i="4"/>
  <c r="E80" i="4"/>
  <c r="D80" i="4"/>
  <c r="C80" i="4"/>
  <c r="H79" i="4"/>
  <c r="G79" i="4"/>
  <c r="F79" i="4"/>
  <c r="E79" i="4"/>
  <c r="D79" i="4"/>
  <c r="C79" i="4"/>
  <c r="I78" i="4"/>
  <c r="H78" i="4"/>
  <c r="G78" i="4"/>
  <c r="F78" i="4"/>
  <c r="E78" i="4"/>
  <c r="D78" i="4"/>
  <c r="C78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I43" i="4"/>
  <c r="H43" i="4"/>
  <c r="G43" i="4"/>
  <c r="F43" i="4"/>
  <c r="E43" i="4"/>
  <c r="D43" i="4"/>
  <c r="C43" i="4"/>
  <c r="B43" i="4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H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I2" i="4"/>
  <c r="H2" i="4"/>
  <c r="G2" i="4"/>
  <c r="F2" i="4"/>
  <c r="E2" i="4"/>
  <c r="D2" i="4"/>
  <c r="C2" i="4"/>
  <c r="B2" i="4"/>
  <c r="B13" i="3"/>
  <c r="N13" i="3" s="1"/>
  <c r="B8" i="3"/>
  <c r="N8" i="3" s="1"/>
  <c r="M12" i="3"/>
  <c r="L12" i="3"/>
  <c r="K12" i="3"/>
  <c r="J12" i="3"/>
  <c r="I12" i="3"/>
  <c r="H12" i="3"/>
  <c r="G12" i="3"/>
  <c r="F12" i="3"/>
  <c r="E12" i="3"/>
  <c r="D12" i="3"/>
  <c r="C12" i="3"/>
  <c r="B12" i="3"/>
  <c r="N12" i="3" s="1"/>
  <c r="M11" i="3"/>
  <c r="L11" i="3"/>
  <c r="J11" i="3"/>
  <c r="I11" i="3"/>
  <c r="H11" i="3"/>
  <c r="G11" i="3"/>
  <c r="F11" i="3"/>
  <c r="E11" i="3"/>
  <c r="D11" i="3"/>
  <c r="C11" i="3"/>
  <c r="B11" i="3"/>
  <c r="M10" i="3"/>
  <c r="L10" i="3"/>
  <c r="J10" i="3"/>
  <c r="I10" i="3"/>
  <c r="H10" i="3"/>
  <c r="G10" i="3"/>
  <c r="F10" i="3"/>
  <c r="E10" i="3"/>
  <c r="D10" i="3"/>
  <c r="C10" i="3"/>
  <c r="B10" i="3"/>
  <c r="M9" i="3"/>
  <c r="L9" i="3"/>
  <c r="K9" i="3"/>
  <c r="J9" i="3"/>
  <c r="I9" i="3"/>
  <c r="H9" i="3"/>
  <c r="G9" i="3"/>
  <c r="F9" i="3"/>
  <c r="E9" i="3"/>
  <c r="D9" i="3"/>
  <c r="C9" i="3"/>
  <c r="B9" i="3"/>
  <c r="N9" i="3" s="1"/>
  <c r="N7" i="3"/>
  <c r="N6" i="3"/>
  <c r="K5" i="3"/>
  <c r="K10" i="3" s="1"/>
  <c r="N4" i="3"/>
  <c r="N3" i="3"/>
  <c r="Q7" i="2"/>
  <c r="P7" i="2"/>
  <c r="H7" i="2"/>
  <c r="G7" i="2"/>
  <c r="O8" i="1"/>
  <c r="O9" i="1"/>
  <c r="O10" i="1"/>
  <c r="O11" i="1"/>
  <c r="O12" i="1"/>
  <c r="O13" i="1"/>
  <c r="O14" i="1"/>
  <c r="O15" i="1"/>
  <c r="O16" i="1"/>
  <c r="O17" i="1"/>
  <c r="O18" i="1"/>
  <c r="N8" i="1"/>
  <c r="N9" i="1"/>
  <c r="N10" i="1"/>
  <c r="N11" i="1"/>
  <c r="N12" i="1"/>
  <c r="N13" i="1"/>
  <c r="N14" i="1"/>
  <c r="N15" i="1"/>
  <c r="N16" i="1"/>
  <c r="N17" i="1"/>
  <c r="N18" i="1"/>
  <c r="M8" i="1"/>
  <c r="M9" i="1"/>
  <c r="M10" i="1"/>
  <c r="M11" i="1"/>
  <c r="M12" i="1"/>
  <c r="M13" i="1"/>
  <c r="M14" i="1"/>
  <c r="M15" i="1"/>
  <c r="M16" i="1"/>
  <c r="M17" i="1"/>
  <c r="M18" i="1"/>
  <c r="L8" i="1"/>
  <c r="L9" i="1"/>
  <c r="L10" i="1"/>
  <c r="L11" i="1"/>
  <c r="L12" i="1"/>
  <c r="L13" i="1"/>
  <c r="L14" i="1"/>
  <c r="L15" i="1"/>
  <c r="L16" i="1"/>
  <c r="L17" i="1"/>
  <c r="L18" i="1"/>
  <c r="K8" i="1"/>
  <c r="K9" i="1"/>
  <c r="K10" i="1"/>
  <c r="K11" i="1"/>
  <c r="K12" i="1"/>
  <c r="K13" i="1"/>
  <c r="K14" i="1"/>
  <c r="K15" i="1"/>
  <c r="K16" i="1"/>
  <c r="K17" i="1"/>
  <c r="K18" i="1"/>
  <c r="Q7" i="1"/>
  <c r="P7" i="1"/>
  <c r="O7" i="1"/>
  <c r="N7" i="1"/>
  <c r="M7" i="1"/>
  <c r="L7" i="1"/>
  <c r="K7" i="1"/>
  <c r="Q6" i="1"/>
  <c r="P6" i="1"/>
  <c r="O6" i="1"/>
  <c r="N6" i="1"/>
  <c r="M6" i="1"/>
  <c r="L6" i="1"/>
  <c r="K6" i="1"/>
  <c r="F8" i="1"/>
  <c r="F9" i="1"/>
  <c r="F10" i="1"/>
  <c r="F11" i="1"/>
  <c r="F12" i="1"/>
  <c r="F13" i="1"/>
  <c r="F14" i="1"/>
  <c r="F15" i="1"/>
  <c r="F16" i="1"/>
  <c r="F17" i="1"/>
  <c r="F18" i="1"/>
  <c r="E8" i="1"/>
  <c r="E9" i="1"/>
  <c r="E10" i="1"/>
  <c r="E11" i="1"/>
  <c r="E12" i="1"/>
  <c r="E13" i="1"/>
  <c r="E14" i="1"/>
  <c r="E15" i="1"/>
  <c r="E16" i="1"/>
  <c r="E17" i="1"/>
  <c r="E18" i="1"/>
  <c r="D8" i="1"/>
  <c r="D9" i="1"/>
  <c r="D10" i="1"/>
  <c r="D11" i="1"/>
  <c r="D12" i="1"/>
  <c r="D13" i="1"/>
  <c r="D14" i="1"/>
  <c r="D15" i="1"/>
  <c r="D16" i="1"/>
  <c r="D17" i="1"/>
  <c r="D18" i="1"/>
  <c r="C8" i="1"/>
  <c r="C9" i="1"/>
  <c r="C10" i="1"/>
  <c r="C11" i="1"/>
  <c r="C12" i="1"/>
  <c r="C13" i="1"/>
  <c r="C14" i="1"/>
  <c r="C15" i="1"/>
  <c r="C16" i="1"/>
  <c r="C17" i="1"/>
  <c r="C18" i="1"/>
  <c r="B8" i="1"/>
  <c r="B9" i="1"/>
  <c r="B10" i="1"/>
  <c r="B11" i="1"/>
  <c r="B12" i="1"/>
  <c r="B13" i="1"/>
  <c r="B14" i="1"/>
  <c r="B15" i="1"/>
  <c r="B16" i="1"/>
  <c r="B17" i="1"/>
  <c r="B18" i="1"/>
  <c r="H7" i="1"/>
  <c r="G7" i="1"/>
  <c r="F7" i="1"/>
  <c r="E7" i="1"/>
  <c r="D7" i="1"/>
  <c r="C7" i="1"/>
  <c r="B7" i="1"/>
  <c r="H6" i="1"/>
  <c r="G6" i="1"/>
  <c r="F6" i="1"/>
  <c r="E6" i="1"/>
  <c r="D6" i="1"/>
  <c r="C6" i="1"/>
  <c r="B6" i="1"/>
  <c r="N10" i="3" l="1"/>
  <c r="K11" i="3"/>
  <c r="N11" i="3" s="1"/>
  <c r="N5" i="3"/>
  <c r="D16" i="6" l="1"/>
  <c r="D18" i="6" s="1"/>
  <c r="E16" i="6"/>
  <c r="F16" i="6" l="1"/>
  <c r="F18" i="6"/>
  <c r="K19" i="2" l="1"/>
  <c r="P19" i="2"/>
  <c r="O19" i="2"/>
  <c r="N19" i="2"/>
  <c r="M19" i="2"/>
  <c r="L19" i="2"/>
  <c r="L19" i="1" l="1"/>
  <c r="N19" i="1"/>
  <c r="P19" i="1"/>
  <c r="B19" i="1"/>
  <c r="M19" i="1"/>
  <c r="O19" i="1"/>
  <c r="C19" i="1"/>
  <c r="G19" i="1"/>
  <c r="D19" i="1"/>
  <c r="E19" i="1"/>
  <c r="F19" i="1"/>
  <c r="K19" i="1"/>
  <c r="Q19" i="2"/>
  <c r="Q19" i="1" l="1"/>
  <c r="H19" i="1"/>
</calcChain>
</file>

<file path=xl/sharedStrings.xml><?xml version="1.0" encoding="utf-8"?>
<sst xmlns="http://schemas.openxmlformats.org/spreadsheetml/2006/main" count="135" uniqueCount="54">
  <si>
    <t>CHARGES BY</t>
  </si>
  <si>
    <t>REVENUES BY</t>
  </si>
  <si>
    <t>MONTH</t>
  </si>
  <si>
    <t>DIFF</t>
  </si>
  <si>
    <t>JANUARY</t>
  </si>
  <si>
    <t>FEBRUARY</t>
  </si>
  <si>
    <t>MARCH</t>
  </si>
  <si>
    <t xml:space="preserve">APRIL 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</si>
  <si>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</si>
  <si>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</si>
  <si>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</si>
  <si>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</si>
  <si>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</si>
  <si>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</si>
  <si>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</si>
  <si>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</si>
  <si>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</si>
  <si>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ACCOUNTS RECEIVABLE</t>
  </si>
  <si>
    <t>TRANSFERRED TO COLLECTIONS</t>
  </si>
  <si>
    <t>APRIL</t>
  </si>
  <si>
    <t>PERSONAL PAYMENTS</t>
  </si>
  <si>
    <t>DIFF 2012</t>
  </si>
  <si>
    <t>DIFF 2013</t>
  </si>
  <si>
    <t>DIFF 2014</t>
  </si>
  <si>
    <t>DIFF 2015</t>
  </si>
  <si>
    <t>CURRENT</t>
  </si>
  <si>
    <t>30 DAYS</t>
  </si>
  <si>
    <t>60 DAYS</t>
  </si>
  <si>
    <t>90 DAYS</t>
  </si>
  <si>
    <t>120 DAYS</t>
  </si>
  <si>
    <t>150 DAYS</t>
  </si>
  <si>
    <t>SELF PAY</t>
  </si>
  <si>
    <t>SELF PAY 2</t>
  </si>
  <si>
    <t>MEDICARE</t>
  </si>
  <si>
    <t>MEDICAID</t>
  </si>
  <si>
    <t>BUCKEYE MEDICAID</t>
  </si>
  <si>
    <t>ANTHEM</t>
  </si>
  <si>
    <t>MMOH</t>
  </si>
  <si>
    <t>MANAGED CARE</t>
  </si>
  <si>
    <t>WORKERS COMP</t>
  </si>
  <si>
    <t>KAISER</t>
  </si>
  <si>
    <t>SUMMA</t>
  </si>
  <si>
    <t>SUMMA MEDICARE</t>
  </si>
  <si>
    <t>UNITED HEALTHCARE</t>
  </si>
  <si>
    <t>COMMERCIAL</t>
  </si>
  <si>
    <t>AETNA</t>
  </si>
  <si>
    <t>CIGNA</t>
  </si>
  <si>
    <t>OTHER</t>
  </si>
  <si>
    <t>WITHOUT SELF PAY</t>
  </si>
  <si>
    <t>REVENUE</t>
  </si>
  <si>
    <t>PTS SEEN</t>
  </si>
  <si>
    <t>AVERAGE</t>
  </si>
  <si>
    <t>TIGER</t>
  </si>
  <si>
    <t>DIFF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</si>
</sst>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\$* #,##0_);_(\$* \(#,##0\);_(\$* \-_);_(@_)"/>
    <numFmt numFmtId="165" formatCode="0_);\(0\)"/>
    <numFmt numFmtId="166" formatCode="_(\$* #,##0_);_(\$* \(#,##0\);_(\$* \-??_);_(@_)"/>
    <numFmt numFmtId="167" formatCode="mmm\-yy;@"/>
    <numFmt numFmtId="168" formatCode="_(\$* #,##0.00_);_(\$* \(#,##0.00\);_(\$* \-??_);_(@_)"/>
    <numFmt numFmtId="169" formatCode="_(&quot;$&quot;* #,##0_);_(&quot;$&quot;* \(#,##0\);_(&quot;$&quot;* &quot;-&quot;??_);_(@_)"/>
    <numFmt numFmtId="170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b/>
      <u/>
      <sz val="10"/>
      <name val="Arial Narrow"/>
      <family val="2"/>
    </font>
    <font>
      <sz val="9"/>
      <name val="Arial Narrow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43"/>
      </patternFill>
    </fill>
    <fill>
      <patternFill patternType="solid">
        <fgColor indexed="44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2"/>
      </patternFill>
    </fill>
    <fill>
      <patternFill patternType="solid">
        <fgColor rgb="FFCCFFFF"/>
        <bgColor indexed="64"/>
      </patternFill>
    </fill>
    <fill>
      <patternFill patternType="solid">
        <fgColor indexed="4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 applyBorder="1"/>
    <xf numFmtId="0" fontId="2" fillId="0" borderId="0" xfId="0" applyFont="1"/>
    <xf numFmtId="164" fontId="2" fillId="0" borderId="0" xfId="0" applyNumberFormat="1" applyFont="1"/>
    <xf numFmtId="0" fontId="2" fillId="0" borderId="0" xfId="0" applyFont="1" applyFill="1"/>
    <xf numFmtId="0" fontId="2" fillId="0" borderId="0" xfId="0" applyFont="1" applyFill="1" applyBorder="1"/>
    <xf numFmtId="164" fontId="2" fillId="0" borderId="0" xfId="0" applyNumberFormat="1" applyFont="1" applyFill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/>
    <xf numFmtId="165" fontId="4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right"/>
    </xf>
    <xf numFmtId="1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166" fontId="3" fillId="0" borderId="0" xfId="1" applyNumberFormat="1" applyFont="1" applyFill="1" applyBorder="1" applyAlignment="1" applyProtection="1">
      <alignment horizontal="center"/>
    </xf>
    <xf numFmtId="164" fontId="3" fillId="0" borderId="0" xfId="1" applyNumberFormat="1" applyFont="1" applyFill="1" applyBorder="1" applyAlignment="1" applyProtection="1">
      <alignment horizontal="center"/>
    </xf>
    <xf numFmtId="166" fontId="2" fillId="0" borderId="2" xfId="1" applyNumberFormat="1" applyFont="1" applyFill="1" applyBorder="1" applyAlignment="1" applyProtection="1">
      <alignment horizontal="center"/>
    </xf>
    <xf numFmtId="164" fontId="2" fillId="0" borderId="2" xfId="1" applyNumberFormat="1" applyFont="1" applyFill="1" applyBorder="1" applyAlignment="1" applyProtection="1">
      <alignment horizontal="center"/>
    </xf>
    <xf numFmtId="164" fontId="2" fillId="0" borderId="2" xfId="0" applyNumberFormat="1" applyFont="1" applyBorder="1"/>
    <xf numFmtId="166" fontId="2" fillId="0" borderId="3" xfId="1" applyNumberFormat="1" applyFont="1" applyFill="1" applyBorder="1" applyAlignment="1" applyProtection="1">
      <alignment horizontal="center"/>
    </xf>
    <xf numFmtId="164" fontId="2" fillId="0" borderId="4" xfId="1" applyNumberFormat="1" applyFont="1" applyFill="1" applyBorder="1" applyAlignment="1" applyProtection="1">
      <alignment horizontal="center"/>
    </xf>
    <xf numFmtId="164" fontId="2" fillId="0" borderId="5" xfId="1" applyNumberFormat="1" applyFont="1" applyFill="1" applyBorder="1" applyAlignment="1" applyProtection="1">
      <alignment horizontal="center"/>
    </xf>
    <xf numFmtId="166" fontId="2" fillId="0" borderId="6" xfId="1" applyNumberFormat="1" applyFont="1" applyFill="1" applyBorder="1" applyAlignment="1" applyProtection="1">
      <alignment horizontal="center"/>
    </xf>
    <xf numFmtId="164" fontId="2" fillId="0" borderId="7" xfId="1" applyNumberFormat="1" applyFont="1" applyFill="1" applyBorder="1" applyAlignment="1" applyProtection="1">
      <alignment horizontal="center"/>
    </xf>
    <xf numFmtId="166" fontId="2" fillId="0" borderId="8" xfId="1" applyNumberFormat="1" applyFont="1" applyFill="1" applyBorder="1" applyAlignment="1" applyProtection="1">
      <alignment horizontal="center"/>
    </xf>
    <xf numFmtId="164" fontId="2" fillId="0" borderId="9" xfId="1" applyNumberFormat="1" applyFont="1" applyFill="1" applyBorder="1" applyAlignment="1" applyProtection="1">
      <alignment horizontal="center"/>
    </xf>
    <xf numFmtId="164" fontId="2" fillId="0" borderId="10" xfId="1" applyNumberFormat="1" applyFont="1" applyFill="1" applyBorder="1" applyAlignment="1" applyProtection="1">
      <alignment horizontal="center"/>
    </xf>
    <xf numFmtId="164" fontId="2" fillId="0" borderId="4" xfId="0" applyNumberFormat="1" applyFont="1" applyBorder="1"/>
    <xf numFmtId="164" fontId="2" fillId="0" borderId="5" xfId="0" applyNumberFormat="1" applyFont="1" applyBorder="1"/>
    <xf numFmtId="164" fontId="2" fillId="0" borderId="7" xfId="0" applyNumberFormat="1" applyFont="1" applyBorder="1"/>
    <xf numFmtId="164" fontId="2" fillId="0" borderId="9" xfId="0" applyNumberFormat="1" applyFont="1" applyBorder="1"/>
    <xf numFmtId="164" fontId="2" fillId="0" borderId="10" xfId="0" applyNumberFormat="1" applyFont="1" applyBorder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6" fontId="2" fillId="3" borderId="1" xfId="1" applyNumberFormat="1" applyFont="1" applyFill="1" applyBorder="1" applyAlignment="1" applyProtection="1"/>
    <xf numFmtId="166" fontId="3" fillId="0" borderId="0" xfId="1" applyNumberFormat="1" applyFont="1" applyFill="1" applyBorder="1" applyAlignment="1" applyProtection="1"/>
    <xf numFmtId="164" fontId="3" fillId="0" borderId="0" xfId="0" applyNumberFormat="1" applyFont="1" applyBorder="1"/>
    <xf numFmtId="164" fontId="3" fillId="0" borderId="0" xfId="0" applyNumberFormat="1" applyFont="1" applyFill="1" applyBorder="1"/>
    <xf numFmtId="166" fontId="2" fillId="0" borderId="4" xfId="1" applyNumberFormat="1" applyFont="1" applyFill="1" applyBorder="1" applyAlignment="1" applyProtection="1">
      <alignment horizontal="center"/>
    </xf>
    <xf numFmtId="166" fontId="2" fillId="0" borderId="9" xfId="1" applyNumberFormat="1" applyFont="1" applyFill="1" applyBorder="1" applyAlignment="1" applyProtection="1">
      <alignment horizontal="center"/>
    </xf>
    <xf numFmtId="166" fontId="2" fillId="3" borderId="12" xfId="1" applyNumberFormat="1" applyFont="1" applyFill="1" applyBorder="1" applyAlignment="1" applyProtection="1"/>
    <xf numFmtId="166" fontId="2" fillId="3" borderId="13" xfId="1" applyNumberFormat="1" applyFont="1" applyFill="1" applyBorder="1" applyAlignment="1" applyProtection="1"/>
    <xf numFmtId="164" fontId="5" fillId="0" borderId="15" xfId="0" applyNumberFormat="1" applyFont="1" applyBorder="1"/>
    <xf numFmtId="164" fontId="5" fillId="0" borderId="16" xfId="0" applyNumberFormat="1" applyFont="1" applyBorder="1"/>
    <xf numFmtId="164" fontId="5" fillId="0" borderId="0" xfId="0" applyNumberFormat="1" applyFont="1" applyBorder="1"/>
    <xf numFmtId="164" fontId="5" fillId="0" borderId="19" xfId="0" applyNumberFormat="1" applyFont="1" applyBorder="1"/>
    <xf numFmtId="0" fontId="2" fillId="0" borderId="18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67" fontId="2" fillId="0" borderId="0" xfId="0" applyNumberFormat="1" applyFont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0" fillId="0" borderId="0" xfId="0" applyBorder="1"/>
    <xf numFmtId="0" fontId="3" fillId="5" borderId="11" xfId="0" applyFont="1" applyFill="1" applyBorder="1"/>
    <xf numFmtId="167" fontId="3" fillId="5" borderId="2" xfId="0" applyNumberFormat="1" applyFont="1" applyFill="1" applyBorder="1" applyAlignment="1">
      <alignment horizontal="center"/>
    </xf>
    <xf numFmtId="164" fontId="3" fillId="5" borderId="2" xfId="0" applyNumberFormat="1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ont="1" applyFill="1" applyBorder="1"/>
    <xf numFmtId="168" fontId="0" fillId="0" borderId="0" xfId="0" applyNumberFormat="1" applyBorder="1"/>
    <xf numFmtId="0" fontId="6" fillId="0" borderId="0" xfId="0" applyFont="1" applyFill="1" applyBorder="1"/>
    <xf numFmtId="168" fontId="0" fillId="0" borderId="0" xfId="0" applyNumberFormat="1" applyFont="1" applyFill="1" applyBorder="1"/>
    <xf numFmtId="0" fontId="3" fillId="5" borderId="2" xfId="0" applyFont="1" applyFill="1" applyBorder="1"/>
    <xf numFmtId="167" fontId="2" fillId="0" borderId="0" xfId="0" applyNumberFormat="1" applyFont="1" applyFill="1" applyBorder="1" applyAlignment="1">
      <alignment horizontal="center"/>
    </xf>
    <xf numFmtId="164" fontId="3" fillId="6" borderId="2" xfId="0" applyNumberFormat="1" applyFont="1" applyFill="1" applyBorder="1" applyAlignment="1">
      <alignment horizontal="center"/>
    </xf>
    <xf numFmtId="0" fontId="3" fillId="4" borderId="2" xfId="0" applyFont="1" applyFill="1" applyBorder="1"/>
    <xf numFmtId="167" fontId="3" fillId="0" borderId="0" xfId="0" applyNumberFormat="1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167" fontId="2" fillId="0" borderId="24" xfId="0" applyNumberFormat="1" applyFont="1" applyFill="1" applyBorder="1" applyAlignment="1">
      <alignment horizontal="center"/>
    </xf>
    <xf numFmtId="0" fontId="2" fillId="0" borderId="2" xfId="0" applyFont="1" applyBorder="1"/>
    <xf numFmtId="169" fontId="2" fillId="0" borderId="2" xfId="0" applyNumberFormat="1" applyFont="1" applyBorder="1"/>
    <xf numFmtId="169" fontId="2" fillId="7" borderId="2" xfId="1" applyNumberFormat="1" applyFont="1" applyFill="1" applyBorder="1"/>
    <xf numFmtId="0" fontId="3" fillId="0" borderId="0" xfId="0" applyFont="1" applyFill="1" applyBorder="1" applyAlignment="1">
      <alignment horizontal="left"/>
    </xf>
    <xf numFmtId="169" fontId="3" fillId="0" borderId="0" xfId="0" applyNumberFormat="1" applyFont="1" applyBorder="1"/>
    <xf numFmtId="170" fontId="3" fillId="0" borderId="0" xfId="2" applyNumberFormat="1" applyFont="1"/>
    <xf numFmtId="169" fontId="3" fillId="0" borderId="0" xfId="1" applyNumberFormat="1" applyFont="1" applyFill="1" applyBorder="1"/>
    <xf numFmtId="169" fontId="3" fillId="0" borderId="0" xfId="1" applyNumberFormat="1" applyFont="1" applyFill="1" applyBorder="1" applyAlignment="1">
      <alignment horizontal="left"/>
    </xf>
    <xf numFmtId="169" fontId="3" fillId="0" borderId="0" xfId="1" applyNumberFormat="1" applyFont="1" applyBorder="1"/>
    <xf numFmtId="169" fontId="3" fillId="0" borderId="0" xfId="1" applyNumberFormat="1" applyFont="1"/>
    <xf numFmtId="169" fontId="6" fillId="0" borderId="0" xfId="1" applyNumberFormat="1" applyFont="1"/>
    <xf numFmtId="169" fontId="3" fillId="7" borderId="11" xfId="1" applyNumberFormat="1" applyFont="1" applyFill="1" applyBorder="1"/>
    <xf numFmtId="169" fontId="3" fillId="7" borderId="24" xfId="1" applyNumberFormat="1" applyFont="1" applyFill="1" applyBorder="1"/>
    <xf numFmtId="169" fontId="3" fillId="7" borderId="25" xfId="1" applyNumberFormat="1" applyFont="1" applyFill="1" applyBorder="1"/>
    <xf numFmtId="166" fontId="2" fillId="0" borderId="5" xfId="1" applyNumberFormat="1" applyFont="1" applyFill="1" applyBorder="1" applyAlignment="1" applyProtection="1">
      <alignment horizontal="center"/>
    </xf>
    <xf numFmtId="166" fontId="2" fillId="0" borderId="26" xfId="1" applyNumberFormat="1" applyFont="1" applyFill="1" applyBorder="1" applyAlignment="1" applyProtection="1"/>
    <xf numFmtId="166" fontId="2" fillId="0" borderId="27" xfId="1" applyNumberFormat="1" applyFont="1" applyFill="1" applyBorder="1" applyAlignment="1" applyProtection="1"/>
    <xf numFmtId="166" fontId="2" fillId="0" borderId="7" xfId="1" applyNumberFormat="1" applyFont="1" applyFill="1" applyBorder="1" applyAlignment="1" applyProtection="1">
      <alignment horizontal="center"/>
    </xf>
    <xf numFmtId="166" fontId="2" fillId="0" borderId="28" xfId="1" applyNumberFormat="1" applyFont="1" applyFill="1" applyBorder="1" applyAlignment="1" applyProtection="1"/>
    <xf numFmtId="166" fontId="2" fillId="0" borderId="29" xfId="1" applyNumberFormat="1" applyFont="1" applyFill="1" applyBorder="1" applyAlignment="1" applyProtection="1"/>
    <xf numFmtId="166" fontId="2" fillId="0" borderId="30" xfId="1" applyNumberFormat="1" applyFont="1" applyFill="1" applyBorder="1" applyAlignment="1" applyProtection="1"/>
    <xf numFmtId="166" fontId="2" fillId="0" borderId="31" xfId="1" applyNumberFormat="1" applyFont="1" applyFill="1" applyBorder="1" applyAlignment="1" applyProtection="1"/>
    <xf numFmtId="0" fontId="2" fillId="0" borderId="14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164" fontId="5" fillId="0" borderId="18" xfId="0" applyNumberFormat="1" applyFont="1" applyFill="1" applyBorder="1"/>
    <xf numFmtId="164" fontId="5" fillId="0" borderId="0" xfId="0" applyNumberFormat="1" applyFont="1" applyFill="1" applyBorder="1"/>
    <xf numFmtId="164" fontId="5" fillId="0" borderId="19" xfId="0" applyNumberFormat="1" applyFont="1" applyFill="1" applyBorder="1"/>
    <xf numFmtId="164" fontId="5" fillId="0" borderId="16" xfId="0" applyNumberFormat="1" applyFont="1" applyFill="1" applyBorder="1"/>
    <xf numFmtId="164" fontId="5" fillId="0" borderId="21" xfId="0" applyNumberFormat="1" applyFont="1" applyFill="1" applyBorder="1"/>
    <xf numFmtId="164" fontId="5" fillId="0" borderId="22" xfId="0" applyNumberFormat="1" applyFont="1" applyFill="1" applyBorder="1"/>
    <xf numFmtId="164" fontId="5" fillId="0" borderId="23" xfId="0" applyNumberFormat="1" applyFont="1" applyFill="1" applyBorder="1"/>
    <xf numFmtId="164" fontId="3" fillId="5" borderId="2" xfId="0" applyNumberFormat="1" applyFont="1" applyFill="1" applyBorder="1"/>
    <xf numFmtId="9" fontId="3" fillId="0" borderId="2" xfId="0" applyNumberFormat="1" applyFont="1" applyBorder="1" applyAlignment="1">
      <alignment horizontal="center"/>
    </xf>
    <xf numFmtId="167" fontId="3" fillId="0" borderId="2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 applyProtection="1">
      <alignment horizontal="center"/>
    </xf>
    <xf numFmtId="166" fontId="3" fillId="2" borderId="12" xfId="1" applyNumberFormat="1" applyFont="1" applyFill="1" applyBorder="1" applyAlignment="1" applyProtection="1">
      <alignment horizontal="center"/>
    </xf>
    <xf numFmtId="166" fontId="3" fillId="2" borderId="13" xfId="1" applyNumberFormat="1" applyFont="1" applyFill="1" applyBorder="1" applyAlignment="1" applyProtection="1">
      <alignment horizontal="center"/>
    </xf>
    <xf numFmtId="166" fontId="2" fillId="0" borderId="5" xfId="1" applyNumberFormat="1" applyFont="1" applyFill="1" applyBorder="1" applyAlignment="1" applyProtection="1"/>
    <xf numFmtId="166" fontId="2" fillId="0" borderId="7" xfId="1" applyNumberFormat="1" applyFont="1" applyFill="1" applyBorder="1" applyAlignment="1" applyProtection="1"/>
    <xf numFmtId="166" fontId="2" fillId="0" borderId="10" xfId="1" applyNumberFormat="1" applyFont="1" applyFill="1" applyBorder="1" applyAlignment="1" applyProtection="1"/>
    <xf numFmtId="164" fontId="5" fillId="0" borderId="32" xfId="0" applyNumberFormat="1" applyFont="1" applyFill="1" applyBorder="1"/>
    <xf numFmtId="164" fontId="5" fillId="0" borderId="15" xfId="0" applyNumberFormat="1" applyFont="1" applyFill="1" applyBorder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u="sng" baseline="0"/>
              <a:t>CHARGES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'CHG - REV'!$B$6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'CHG - REV'!$A$7:$A$18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 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'CHG - REV'!$B$7:$B$18</c:f>
              <c:numCache>
                <c:formatCode>_(\$* #,##0_);_(\$* \(#,##0\);_(\$* \-??_);_(@_)</c:formatCode>
                <c:ptCount val="12"/>
                <c:pt idx="0">
                  <c:v>4668995.99</c:v>
                </c:pt>
                <c:pt idx="1">
                  <c:v>4964163.8899999997</c:v>
                </c:pt>
                <c:pt idx="2">
                  <c:v>5270262.34</c:v>
                </c:pt>
                <c:pt idx="3">
                  <c:v>4798385.32</c:v>
                </c:pt>
                <c:pt idx="4">
                  <c:v>5170396.3099999996</c:v>
                </c:pt>
                <c:pt idx="5">
                  <c:v>5197880.26</c:v>
                </c:pt>
                <c:pt idx="6">
                  <c:v>4720404.45</c:v>
                </c:pt>
                <c:pt idx="7">
                  <c:v>5754523.3300000001</c:v>
                </c:pt>
                <c:pt idx="8">
                  <c:v>5214011.16</c:v>
                </c:pt>
                <c:pt idx="9">
                  <c:v>5222424.5199999996</c:v>
                </c:pt>
                <c:pt idx="10">
                  <c:v>5210382.67</c:v>
                </c:pt>
                <c:pt idx="11">
                  <c:v>5298659.5999999996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'CHG - REV'!$C$6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'CHG - REV'!$A$7:$A$18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 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'CHG - REV'!$C$7:$C$18</c:f>
              <c:numCache>
                <c:formatCode>_(\$* #,##0_);_(\$* \(#,##0\);_(\$* \-_);_(@_)</c:formatCode>
                <c:ptCount val="12"/>
                <c:pt idx="0">
                  <c:v>4543442.16</c:v>
                </c:pt>
                <c:pt idx="1">
                  <c:v>4813117.22</c:v>
                </c:pt>
                <c:pt idx="2">
                  <c:v>5596234.71</c:v>
                </c:pt>
                <c:pt idx="3">
                  <c:v>4692285.3499999996</c:v>
                </c:pt>
                <c:pt idx="4">
                  <c:v>4899460.3899999997</c:v>
                </c:pt>
                <c:pt idx="5">
                  <c:v>5285866.13</c:v>
                </c:pt>
                <c:pt idx="6">
                  <c:v>5425502.6900000004</c:v>
                </c:pt>
                <c:pt idx="7">
                  <c:v>5642729.71</c:v>
                </c:pt>
                <c:pt idx="8">
                  <c:v>4630295.67</c:v>
                </c:pt>
                <c:pt idx="9">
                  <c:v>6575863.5800000001</c:v>
                </c:pt>
                <c:pt idx="10">
                  <c:v>5341215.4400000004</c:v>
                </c:pt>
                <c:pt idx="11">
                  <c:v>5099316.41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'CHG - REV'!$D$6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'CHG - REV'!$A$7:$A$18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 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'CHG - REV'!$D$7:$D$18</c:f>
              <c:numCache>
                <c:formatCode>_(\$* #,##0_);_(\$* \(#,##0\);_(\$* \-_);_(@_)</c:formatCode>
                <c:ptCount val="12"/>
                <c:pt idx="0">
                  <c:v>6423388.2599999998</c:v>
                </c:pt>
                <c:pt idx="1">
                  <c:v>4830649.3600000003</c:v>
                </c:pt>
                <c:pt idx="2">
                  <c:v>5559002.5099999998</c:v>
                </c:pt>
                <c:pt idx="3">
                  <c:v>5387162.2800000003</c:v>
                </c:pt>
                <c:pt idx="4">
                  <c:v>5433075.6799999997</c:v>
                </c:pt>
                <c:pt idx="5">
                  <c:v>4896381.92</c:v>
                </c:pt>
                <c:pt idx="6">
                  <c:v>6070624.7999999998</c:v>
                </c:pt>
                <c:pt idx="7">
                  <c:v>6907383.7599999998</c:v>
                </c:pt>
                <c:pt idx="8">
                  <c:v>6827721.5199999996</c:v>
                </c:pt>
                <c:pt idx="9">
                  <c:v>7621545.8700000001</c:v>
                </c:pt>
                <c:pt idx="10">
                  <c:v>6349387.8300000001</c:v>
                </c:pt>
                <c:pt idx="11">
                  <c:v>6324136.2300000004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'CHG - REV'!$E$6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'CHG - REV'!$A$7:$A$18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 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'CHG - REV'!$E$7:$E$18</c:f>
              <c:numCache>
                <c:formatCode>_(\$* #,##0_);_(\$* \(#,##0\);_(\$* \-_);_(@_)</c:formatCode>
                <c:ptCount val="12"/>
                <c:pt idx="0">
                  <c:v>8095417.3099999996</c:v>
                </c:pt>
                <c:pt idx="1">
                  <c:v>6254349.5899999999</c:v>
                </c:pt>
                <c:pt idx="2">
                  <c:v>6908123.0499999998</c:v>
                </c:pt>
                <c:pt idx="3">
                  <c:v>7546039.29</c:v>
                </c:pt>
                <c:pt idx="4">
                  <c:v>6745752.8600000003</c:v>
                </c:pt>
                <c:pt idx="5">
                  <c:v>7081694.54</c:v>
                </c:pt>
                <c:pt idx="6">
                  <c:v>7677936.9000000004</c:v>
                </c:pt>
                <c:pt idx="7">
                  <c:v>7195862.0700000003</c:v>
                </c:pt>
                <c:pt idx="8">
                  <c:v>7848625.3399999999</c:v>
                </c:pt>
                <c:pt idx="9">
                  <c:v>7856366.96</c:v>
                </c:pt>
                <c:pt idx="10">
                  <c:v>7034414.1399999997</c:v>
                </c:pt>
                <c:pt idx="11">
                  <c:v>7227674.8799999999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'CHG - REV'!$F$6</c:f>
              <c:strCache>
                <c:ptCount val="1"/>
                <c:pt idx="0">
                  <c:v>2015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'CHG - REV'!$A$7:$A$18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 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'CHG - REV'!$F$7:$F$18</c:f>
              <c:numCache>
                <c:formatCode>_(\$* #,##0_);_(\$* \(#,##0\);_(\$* \-_);_(@_)</c:formatCode>
                <c:ptCount val="12"/>
                <c:pt idx="0">
                  <c:v>8585202.0199999996</c:v>
                </c:pt>
                <c:pt idx="1">
                  <c:v>7303967.3099999996</c:v>
                </c:pt>
                <c:pt idx="2">
                  <c:v>7229831.5300000003</c:v>
                </c:pt>
                <c:pt idx="3">
                  <c:v>8313998.5499999998</c:v>
                </c:pt>
                <c:pt idx="4">
                  <c:v>8631787.4900000002</c:v>
                </c:pt>
                <c:pt idx="5">
                  <c:v>9017417.0099999998</c:v>
                </c:pt>
                <c:pt idx="6">
                  <c:v>9629234.3399999999</c:v>
                </c:pt>
                <c:pt idx="7">
                  <c:v>9238638.6199999992</c:v>
                </c:pt>
                <c:pt idx="8">
                  <c:v>9514439.8000000007</c:v>
                </c:pt>
                <c:pt idx="9">
                  <c:v>9227551.8100000005</c:v>
                </c:pt>
                <c:pt idx="10">
                  <c:v>8261468.4299999997</c:v>
                </c:pt>
                <c:pt idx="11">
                  <c:v>8738229.0500000007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'CHG - REV'!$G$6</c:f>
              <c:strCache>
                <c:ptCount val="1"/>
                <c:pt idx="0">
                  <c:v>2016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'CHG - REV'!$A$7:$A$18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 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'CHG - REV'!$G$7:$G$18</c:f>
              <c:numCache>
                <c:formatCode>_(\$* #,##0_);_(\$* \(#,##0\);_(\$* \-_);_(@_)</c:formatCode>
                <c:ptCount val="12"/>
                <c:pt idx="0">
                  <c:v>9100556.7200000007</c:v>
                </c:pt>
                <c:pt idx="1">
                  <c:v>8501471.8699999992</c:v>
                </c:pt>
                <c:pt idx="2">
                  <c:v>9186513.25</c:v>
                </c:pt>
                <c:pt idx="3">
                  <c:v>9656492.8200000003</c:v>
                </c:pt>
                <c:pt idx="4">
                  <c:v>8611415.5800000001</c:v>
                </c:pt>
                <c:pt idx="5">
                  <c:v>9461177.3699999992</c:v>
                </c:pt>
                <c:pt idx="6">
                  <c:v>8915436.8499999996</c:v>
                </c:pt>
                <c:pt idx="7">
                  <c:v>10140515.07</c:v>
                </c:pt>
                <c:pt idx="8">
                  <c:v>9333168</c:v>
                </c:pt>
                <c:pt idx="9">
                  <c:v>8800032.6600000001</c:v>
                </c:pt>
                <c:pt idx="10">
                  <c:v>8828013.9700000007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720376"/>
        <c:axId val="209367728"/>
      </c:lineChart>
      <c:catAx>
        <c:axId val="209720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367728"/>
        <c:crosses val="autoZero"/>
        <c:auto val="1"/>
        <c:lblAlgn val="ctr"/>
        <c:lblOffset val="100"/>
        <c:noMultiLvlLbl val="0"/>
      </c:catAx>
      <c:valAx>
        <c:axId val="209367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\$* #,##0_);_(\$* \(#,##0\);_(\$* \-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720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2700000" scaled="1"/>
      <a:tileRect/>
    </a:gra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u="sng" baseline="0"/>
              <a:t>REVENUE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'CHG - REV'!$K$6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'CHG - REV'!$J$7:$J$18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 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'CHG - REV'!$K$7:$K$18</c:f>
              <c:numCache>
                <c:formatCode>_(\$* #,##0_);_(\$* \(#,##0\);_(\$* \-??_);_(@_)</c:formatCode>
                <c:ptCount val="12"/>
                <c:pt idx="0">
                  <c:v>1652363.6</c:v>
                </c:pt>
                <c:pt idx="1">
                  <c:v>1333330.3799999999</c:v>
                </c:pt>
                <c:pt idx="2">
                  <c:v>1531434.65</c:v>
                </c:pt>
                <c:pt idx="3">
                  <c:v>1415941.06</c:v>
                </c:pt>
                <c:pt idx="4">
                  <c:v>1510316.53</c:v>
                </c:pt>
                <c:pt idx="5">
                  <c:v>1405722.44</c:v>
                </c:pt>
                <c:pt idx="6">
                  <c:v>1344944.73</c:v>
                </c:pt>
                <c:pt idx="7">
                  <c:v>1568260.35</c:v>
                </c:pt>
                <c:pt idx="8">
                  <c:v>1396620.64</c:v>
                </c:pt>
                <c:pt idx="9">
                  <c:v>1712196.59</c:v>
                </c:pt>
                <c:pt idx="10">
                  <c:v>1457009.56</c:v>
                </c:pt>
                <c:pt idx="11">
                  <c:v>1389541.42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'CHG - REV'!$L$6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'CHG - REV'!$J$7:$J$18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 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'CHG - REV'!$L$7:$L$18</c:f>
              <c:numCache>
                <c:formatCode>_(\$* #,##0_);_(\$* \(#,##0\);_(\$* \-_);_(@_)</c:formatCode>
                <c:ptCount val="12"/>
                <c:pt idx="0">
                  <c:v>1474497.15</c:v>
                </c:pt>
                <c:pt idx="1">
                  <c:v>1311504.98</c:v>
                </c:pt>
                <c:pt idx="2">
                  <c:v>1378282.66</c:v>
                </c:pt>
                <c:pt idx="3">
                  <c:v>1519408.43</c:v>
                </c:pt>
                <c:pt idx="4">
                  <c:v>1403434.12</c:v>
                </c:pt>
                <c:pt idx="5">
                  <c:v>1260052.07</c:v>
                </c:pt>
                <c:pt idx="6">
                  <c:v>1568314.4</c:v>
                </c:pt>
                <c:pt idx="7">
                  <c:v>1488763.21</c:v>
                </c:pt>
                <c:pt idx="8">
                  <c:v>1218427.5900000001</c:v>
                </c:pt>
                <c:pt idx="9">
                  <c:v>1590829.73</c:v>
                </c:pt>
                <c:pt idx="10">
                  <c:v>1581768.78</c:v>
                </c:pt>
                <c:pt idx="11">
                  <c:v>1473535.07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'CHG - REV'!$M$6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'CHG - REV'!$J$7:$J$18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 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'CHG - REV'!$M$7:$M$18</c:f>
              <c:numCache>
                <c:formatCode>_(\$* #,##0_);_(\$* \(#,##0\);_(\$* \-_);_(@_)</c:formatCode>
                <c:ptCount val="12"/>
                <c:pt idx="0">
                  <c:v>1617603</c:v>
                </c:pt>
                <c:pt idx="1">
                  <c:v>1530201.48</c:v>
                </c:pt>
                <c:pt idx="2">
                  <c:v>1525396.46</c:v>
                </c:pt>
                <c:pt idx="3">
                  <c:v>1592148.67</c:v>
                </c:pt>
                <c:pt idx="4">
                  <c:v>1538678.4</c:v>
                </c:pt>
                <c:pt idx="5">
                  <c:v>1324525.79</c:v>
                </c:pt>
                <c:pt idx="6">
                  <c:v>1770465.98</c:v>
                </c:pt>
                <c:pt idx="7">
                  <c:v>1701992.27</c:v>
                </c:pt>
                <c:pt idx="8">
                  <c:v>1632775.28</c:v>
                </c:pt>
                <c:pt idx="9">
                  <c:v>1693228.94</c:v>
                </c:pt>
                <c:pt idx="10">
                  <c:v>1630275.19</c:v>
                </c:pt>
                <c:pt idx="11">
                  <c:v>1341882.44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'CHG - REV'!$N$6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'CHG - REV'!$J$7:$J$18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 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'CHG - REV'!$N$7:$N$18</c:f>
              <c:numCache>
                <c:formatCode>_(\$* #,##0_);_(\$* \(#,##0\);_(\$* \-_);_(@_)</c:formatCode>
                <c:ptCount val="12"/>
                <c:pt idx="0">
                  <c:v>1646205.95</c:v>
                </c:pt>
                <c:pt idx="1">
                  <c:v>1655770.54</c:v>
                </c:pt>
                <c:pt idx="2">
                  <c:v>1643332.93</c:v>
                </c:pt>
                <c:pt idx="3">
                  <c:v>1681241.81</c:v>
                </c:pt>
                <c:pt idx="4">
                  <c:v>1704188.87</c:v>
                </c:pt>
                <c:pt idx="5">
                  <c:v>1673949.25</c:v>
                </c:pt>
                <c:pt idx="6">
                  <c:v>1700664.49</c:v>
                </c:pt>
                <c:pt idx="7">
                  <c:v>1816742.8</c:v>
                </c:pt>
                <c:pt idx="8">
                  <c:v>1808652.79</c:v>
                </c:pt>
                <c:pt idx="9">
                  <c:v>2204271.44</c:v>
                </c:pt>
                <c:pt idx="10">
                  <c:v>1620891.22</c:v>
                </c:pt>
                <c:pt idx="11">
                  <c:v>1875463.62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'CHG - REV'!$O$6</c:f>
              <c:strCache>
                <c:ptCount val="1"/>
                <c:pt idx="0">
                  <c:v>2015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'CHG - REV'!$J$7:$J$18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 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'CHG - REV'!$O$7:$O$18</c:f>
              <c:numCache>
                <c:formatCode>_(\$* #,##0_);_(\$* \(#,##0\);_(\$* \-_);_(@_)</c:formatCode>
                <c:ptCount val="12"/>
                <c:pt idx="0">
                  <c:v>1880719.35</c:v>
                </c:pt>
                <c:pt idx="1">
                  <c:v>1842204.43</c:v>
                </c:pt>
                <c:pt idx="2">
                  <c:v>1903939.09</c:v>
                </c:pt>
                <c:pt idx="3">
                  <c:v>1817874.3</c:v>
                </c:pt>
                <c:pt idx="4">
                  <c:v>2063823.4</c:v>
                </c:pt>
                <c:pt idx="5">
                  <c:v>2154525.4</c:v>
                </c:pt>
                <c:pt idx="6">
                  <c:v>2154070.5099999998</c:v>
                </c:pt>
                <c:pt idx="7">
                  <c:v>2376683.98</c:v>
                </c:pt>
                <c:pt idx="8">
                  <c:v>2143214.13</c:v>
                </c:pt>
                <c:pt idx="9">
                  <c:v>2420333.9900000002</c:v>
                </c:pt>
                <c:pt idx="10">
                  <c:v>2208288.2200000002</c:v>
                </c:pt>
                <c:pt idx="11">
                  <c:v>2016221.56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'CHG - REV'!$P$6</c:f>
              <c:strCache>
                <c:ptCount val="1"/>
                <c:pt idx="0">
                  <c:v>2016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'CHG - REV'!$J$7:$J$18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 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'CHG - REV'!$P$7:$P$18</c:f>
              <c:numCache>
                <c:formatCode>_(\$* #,##0_);_(\$* \(#,##0\);_(\$* \-_);_(@_)</c:formatCode>
                <c:ptCount val="12"/>
                <c:pt idx="0">
                  <c:v>2107917.59</c:v>
                </c:pt>
                <c:pt idx="1">
                  <c:v>2197167.4</c:v>
                </c:pt>
                <c:pt idx="2">
                  <c:v>2238533.67</c:v>
                </c:pt>
                <c:pt idx="3">
                  <c:v>2113976.7999999998</c:v>
                </c:pt>
                <c:pt idx="4">
                  <c:v>2257608.9900000002</c:v>
                </c:pt>
                <c:pt idx="5">
                  <c:v>2081673.72</c:v>
                </c:pt>
                <c:pt idx="6">
                  <c:v>2186695.39</c:v>
                </c:pt>
                <c:pt idx="7">
                  <c:v>2431893.1800000002</c:v>
                </c:pt>
                <c:pt idx="8">
                  <c:v>2249285.41</c:v>
                </c:pt>
                <c:pt idx="9">
                  <c:v>2065101.12</c:v>
                </c:pt>
                <c:pt idx="10">
                  <c:v>2060617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752072"/>
        <c:axId val="209909552"/>
      </c:lineChart>
      <c:catAx>
        <c:axId val="209752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909552"/>
        <c:crosses val="autoZero"/>
        <c:auto val="1"/>
        <c:lblAlgn val="ctr"/>
        <c:lblOffset val="100"/>
        <c:noMultiLvlLbl val="0"/>
      </c:catAx>
      <c:valAx>
        <c:axId val="209909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\$* #,##0_);_(\$* \(#,##0\);_(\$* \-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752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2700000" scaled="1"/>
    </a:gra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u="sng" baseline="0"/>
              <a:t>ACCOUNTS RECEIVABLE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'A-R &amp; COLLECTIONS'!$B$6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'A-R &amp; COLLECTIONS'!$A$7:$A$18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'A-R &amp; COLLECTIONS'!$B$7:$B$18</c:f>
              <c:numCache>
                <c:formatCode>_(\$* #,##0_);_(\$* \(#,##0\);_(\$* \-??_);_(@_)</c:formatCode>
                <c:ptCount val="12"/>
                <c:pt idx="0">
                  <c:v>9650060</c:v>
                </c:pt>
                <c:pt idx="1">
                  <c:v>10045764</c:v>
                </c:pt>
                <c:pt idx="2">
                  <c:v>8796309</c:v>
                </c:pt>
                <c:pt idx="3">
                  <c:v>8313410</c:v>
                </c:pt>
                <c:pt idx="4">
                  <c:v>8048596</c:v>
                </c:pt>
                <c:pt idx="5">
                  <c:v>7942364</c:v>
                </c:pt>
                <c:pt idx="6">
                  <c:v>7780558</c:v>
                </c:pt>
                <c:pt idx="7">
                  <c:v>8066568</c:v>
                </c:pt>
                <c:pt idx="8">
                  <c:v>8700640</c:v>
                </c:pt>
                <c:pt idx="9">
                  <c:v>7834973</c:v>
                </c:pt>
                <c:pt idx="10">
                  <c:v>8173058</c:v>
                </c:pt>
                <c:pt idx="11">
                  <c:v>8507772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'A-R &amp; COLLECTIONS'!$C$6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'A-R &amp; COLLECTIONS'!$A$7:$A$18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'A-R &amp; COLLECTIONS'!$C$7:$C$18</c:f>
              <c:numCache>
                <c:formatCode>_(\$* #,##0_);_(\$* \(#,##0\);_(\$* \-??_);_(@_)</c:formatCode>
                <c:ptCount val="12"/>
                <c:pt idx="0">
                  <c:v>7842468</c:v>
                </c:pt>
                <c:pt idx="1">
                  <c:v>8187311</c:v>
                </c:pt>
                <c:pt idx="2">
                  <c:v>9334775</c:v>
                </c:pt>
                <c:pt idx="3">
                  <c:v>8585827</c:v>
                </c:pt>
                <c:pt idx="4">
                  <c:v>8746722</c:v>
                </c:pt>
                <c:pt idx="5">
                  <c:v>10038211</c:v>
                </c:pt>
                <c:pt idx="6">
                  <c:v>9840457</c:v>
                </c:pt>
                <c:pt idx="7">
                  <c:v>10583182</c:v>
                </c:pt>
                <c:pt idx="8">
                  <c:v>11065640</c:v>
                </c:pt>
                <c:pt idx="9">
                  <c:v>12066811</c:v>
                </c:pt>
                <c:pt idx="10">
                  <c:v>11987199</c:v>
                </c:pt>
                <c:pt idx="11">
                  <c:v>11994064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'A-R &amp; COLLECTIONS'!$D$6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'A-R &amp; COLLECTIONS'!$A$7:$A$18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'A-R &amp; COLLECTIONS'!$D$7:$D$18</c:f>
              <c:numCache>
                <c:formatCode>_(\$* #,##0_);_(\$* \(#,##0\);_(\$* \-??_);_(@_)</c:formatCode>
                <c:ptCount val="12"/>
                <c:pt idx="0">
                  <c:v>12649891.25</c:v>
                </c:pt>
                <c:pt idx="1">
                  <c:v>12308977.65</c:v>
                </c:pt>
                <c:pt idx="2">
                  <c:v>12693416.83</c:v>
                </c:pt>
                <c:pt idx="3">
                  <c:v>12357504.83</c:v>
                </c:pt>
                <c:pt idx="4">
                  <c:v>11700783.050000001</c:v>
                </c:pt>
                <c:pt idx="5">
                  <c:v>11637451.85</c:v>
                </c:pt>
                <c:pt idx="6">
                  <c:v>11583349.300000001</c:v>
                </c:pt>
                <c:pt idx="7" formatCode="_(\$* #,##0_);_(\$* \(#,##0\);_(\$* \-_);_(@_)">
                  <c:v>12213678.23</c:v>
                </c:pt>
                <c:pt idx="8" formatCode="_(\$* #,##0_);_(\$* \(#,##0\);_(\$* \-_);_(@_)">
                  <c:v>12954973.140000001</c:v>
                </c:pt>
                <c:pt idx="9" formatCode="_(\$* #,##0_);_(\$* \(#,##0\);_(\$* \-_);_(@_)">
                  <c:v>13192208.619999999</c:v>
                </c:pt>
                <c:pt idx="10" formatCode="_(\$* #,##0_);_(\$* \(#,##0\);_(\$* \-_);_(@_)">
                  <c:v>12539323.43</c:v>
                </c:pt>
                <c:pt idx="11" formatCode="_(\$* #,##0_);_(\$* \(#,##0\);_(\$* \-_);_(@_)">
                  <c:v>11822685.810000001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'A-R &amp; COLLECTIONS'!$E$6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'A-R &amp; COLLECTIONS'!$A$7:$A$18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'A-R &amp; COLLECTIONS'!$E$7:$E$18</c:f>
              <c:numCache>
                <c:formatCode>_(\$* #,##0_);_(\$* \(#,##0\);_(\$* \-??_);_(@_)</c:formatCode>
                <c:ptCount val="12"/>
                <c:pt idx="0">
                  <c:v>12920304.34</c:v>
                </c:pt>
                <c:pt idx="1">
                  <c:v>12260576.93</c:v>
                </c:pt>
                <c:pt idx="2">
                  <c:v>11913065.970000001</c:v>
                </c:pt>
                <c:pt idx="3">
                  <c:v>12337140.699999999</c:v>
                </c:pt>
                <c:pt idx="4">
                  <c:v>12112589.130000001</c:v>
                </c:pt>
                <c:pt idx="5">
                  <c:v>12283329.25</c:v>
                </c:pt>
                <c:pt idx="6">
                  <c:v>12740529.630000001</c:v>
                </c:pt>
                <c:pt idx="7" formatCode="_(\$* #,##0_);_(\$* \(#,##0\);_(\$* \-_);_(@_)">
                  <c:v>12501308.220000001</c:v>
                </c:pt>
                <c:pt idx="8" formatCode="_(\$* #,##0_);_(\$* \(#,##0\);_(\$* \-_);_(@_)">
                  <c:v>12456060.960000001</c:v>
                </c:pt>
                <c:pt idx="9" formatCode="_(\$* #,##0_);_(\$* \(#,##0\);_(\$* \-_);_(@_)">
                  <c:v>10907853.51</c:v>
                </c:pt>
                <c:pt idx="10" formatCode="_(\$* #,##0_);_(\$* \(#,##0\);_(\$* \-_);_(@_)">
                  <c:v>11145672.779999999</c:v>
                </c:pt>
                <c:pt idx="11" formatCode="_(\$* #,##0_);_(\$* \(#,##0\);_(\$* \-_);_(@_)">
                  <c:v>10475803.08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'A-R &amp; COLLECTIONS'!$F$6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'A-R &amp; COLLECTIONS'!$A$7:$A$18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'A-R &amp; COLLECTIONS'!$F$7:$F$18</c:f>
              <c:numCache>
                <c:formatCode>_(\$* #,##0_);_(\$* \(#,##0\);_(\$* \-??_);_(@_)</c:formatCode>
                <c:ptCount val="12"/>
                <c:pt idx="0">
                  <c:v>11011336.24</c:v>
                </c:pt>
                <c:pt idx="1">
                  <c:v>10893094.960000001</c:v>
                </c:pt>
                <c:pt idx="2">
                  <c:v>10749408.51</c:v>
                </c:pt>
                <c:pt idx="3">
                  <c:v>11675137.390000001</c:v>
                </c:pt>
                <c:pt idx="4">
                  <c:v>11967412.630000001</c:v>
                </c:pt>
                <c:pt idx="5">
                  <c:v>12108736.52</c:v>
                </c:pt>
                <c:pt idx="6">
                  <c:v>13020957.6</c:v>
                </c:pt>
                <c:pt idx="7" formatCode="_(\$* #,##0_);_(\$* \(#,##0\);_(\$* \-_);_(@_)">
                  <c:v>12952067.310000001</c:v>
                </c:pt>
                <c:pt idx="8" formatCode="_(\$* #,##0_);_(\$* \(#,##0\);_(\$* \-_);_(@_)">
                  <c:v>13703793.92</c:v>
                </c:pt>
                <c:pt idx="9" formatCode="_(\$* #,##0_);_(\$* \(#,##0\);_(\$* \-_);_(@_)">
                  <c:v>14056744.050000001</c:v>
                </c:pt>
                <c:pt idx="10" formatCode="_(\$* #,##0_);_(\$* \(#,##0\);_(\$* \-_);_(@_)">
                  <c:v>13054057.43</c:v>
                </c:pt>
                <c:pt idx="11" formatCode="_(\$* #,##0_);_(\$* \(#,##0\);_(\$* \-_);_(@_)">
                  <c:v>13208537.199999999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'A-R &amp; COLLECTIONS'!$G$6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'A-R &amp; COLLECTIONS'!$A$7:$A$18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'A-R &amp; COLLECTIONS'!$G$7:$G$18</c:f>
              <c:numCache>
                <c:formatCode>_(\$* #,##0_);_(\$* \(#,##0\);_(\$* \-??_);_(@_)</c:formatCode>
                <c:ptCount val="12"/>
                <c:pt idx="0">
                  <c:v>14190712.75</c:v>
                </c:pt>
                <c:pt idx="1">
                  <c:v>13233513.109999999</c:v>
                </c:pt>
                <c:pt idx="2">
                  <c:v>13391476.779999999</c:v>
                </c:pt>
                <c:pt idx="3">
                  <c:v>14375091.84</c:v>
                </c:pt>
                <c:pt idx="4">
                  <c:v>14009314.27</c:v>
                </c:pt>
                <c:pt idx="5">
                  <c:v>14958059.6</c:v>
                </c:pt>
                <c:pt idx="6">
                  <c:v>14632968.09</c:v>
                </c:pt>
                <c:pt idx="7">
                  <c:v>14633806.199999999</c:v>
                </c:pt>
                <c:pt idx="8">
                  <c:v>14716161.9</c:v>
                </c:pt>
                <c:pt idx="9">
                  <c:v>14671409.1</c:v>
                </c:pt>
                <c:pt idx="10">
                  <c:v>15085478.43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984360"/>
        <c:axId val="210077584"/>
      </c:lineChart>
      <c:catAx>
        <c:axId val="209984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077584"/>
        <c:crosses val="autoZero"/>
        <c:auto val="1"/>
        <c:lblAlgn val="ctr"/>
        <c:lblOffset val="100"/>
        <c:noMultiLvlLbl val="0"/>
      </c:catAx>
      <c:valAx>
        <c:axId val="210077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\$* #,##0_);_(\$* \(#,##0\);_(\$* \-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984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accent2">
            <a:lumMod val="5000"/>
            <a:lumOff val="95000"/>
          </a:schemeClr>
        </a:gs>
        <a:gs pos="74000">
          <a:schemeClr val="accent2">
            <a:lumMod val="45000"/>
            <a:lumOff val="55000"/>
          </a:schemeClr>
        </a:gs>
        <a:gs pos="83000">
          <a:schemeClr val="accent2">
            <a:lumMod val="45000"/>
            <a:lumOff val="55000"/>
          </a:schemeClr>
        </a:gs>
        <a:gs pos="100000">
          <a:schemeClr val="accent2">
            <a:lumMod val="30000"/>
            <a:lumOff val="70000"/>
          </a:schemeClr>
        </a:gs>
      </a:gsLst>
      <a:lin ang="5400000" scaled="1"/>
      <a:tileRect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u="sng" baseline="0"/>
              <a:t>COLLECTION TRANSFER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'A-R &amp; COLLECTIONS'!$K$6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'A-R &amp; COLLECTIONS'!$J$7:$J$18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'A-R &amp; COLLECTIONS'!$K$7:$K$18</c:f>
              <c:numCache>
                <c:formatCode>_(\$* #,##0_);_(\$* \(#,##0\);_(\$* \-??_);_(@_)</c:formatCode>
                <c:ptCount val="12"/>
                <c:pt idx="0">
                  <c:v>594558</c:v>
                </c:pt>
                <c:pt idx="1">
                  <c:v>776203</c:v>
                </c:pt>
                <c:pt idx="2">
                  <c:v>2309178</c:v>
                </c:pt>
                <c:pt idx="3">
                  <c:v>1333362</c:v>
                </c:pt>
                <c:pt idx="4">
                  <c:v>1063424</c:v>
                </c:pt>
                <c:pt idx="5">
                  <c:v>1471238</c:v>
                </c:pt>
                <c:pt idx="6">
                  <c:v>1098999</c:v>
                </c:pt>
                <c:pt idx="7">
                  <c:v>1103802</c:v>
                </c:pt>
                <c:pt idx="8">
                  <c:v>784699</c:v>
                </c:pt>
                <c:pt idx="9">
                  <c:v>1119940</c:v>
                </c:pt>
                <c:pt idx="10">
                  <c:v>897622</c:v>
                </c:pt>
                <c:pt idx="11">
                  <c:v>1047496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'A-R &amp; COLLECTIONS'!$L$6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'A-R &amp; COLLECTIONS'!$J$7:$J$18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'A-R &amp; COLLECTIONS'!$L$7:$L$18</c:f>
              <c:numCache>
                <c:formatCode>_(\$* #,##0_);_(\$* \(#,##0\);_(\$* \-??_);_(@_)</c:formatCode>
                <c:ptCount val="12"/>
                <c:pt idx="0">
                  <c:v>990080</c:v>
                </c:pt>
                <c:pt idx="1">
                  <c:v>831711</c:v>
                </c:pt>
                <c:pt idx="2">
                  <c:v>655520</c:v>
                </c:pt>
                <c:pt idx="3">
                  <c:v>854097</c:v>
                </c:pt>
                <c:pt idx="4">
                  <c:v>704157</c:v>
                </c:pt>
                <c:pt idx="5">
                  <c:v>576400</c:v>
                </c:pt>
                <c:pt idx="6">
                  <c:v>985862</c:v>
                </c:pt>
                <c:pt idx="7">
                  <c:v>684602</c:v>
                </c:pt>
                <c:pt idx="8">
                  <c:v>679468</c:v>
                </c:pt>
                <c:pt idx="9">
                  <c:v>750228</c:v>
                </c:pt>
                <c:pt idx="10">
                  <c:v>823852</c:v>
                </c:pt>
                <c:pt idx="11">
                  <c:v>646343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'A-R &amp; COLLECTIONS'!$M$6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'A-R &amp; COLLECTIONS'!$J$7:$J$18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'A-R &amp; COLLECTIONS'!$M$7:$M$18</c:f>
              <c:numCache>
                <c:formatCode>_(\$* #,##0_);_(\$* \(#,##0\);_(\$* \-??_);_(@_)</c:formatCode>
                <c:ptCount val="12"/>
                <c:pt idx="0">
                  <c:v>1426765.5</c:v>
                </c:pt>
                <c:pt idx="1">
                  <c:v>680562.85</c:v>
                </c:pt>
                <c:pt idx="2">
                  <c:v>683502.94</c:v>
                </c:pt>
                <c:pt idx="3">
                  <c:v>1083244.29</c:v>
                </c:pt>
                <c:pt idx="4">
                  <c:v>1608888.07</c:v>
                </c:pt>
                <c:pt idx="5">
                  <c:v>1152214.79</c:v>
                </c:pt>
                <c:pt idx="6">
                  <c:v>1040601.94</c:v>
                </c:pt>
                <c:pt idx="7">
                  <c:v>1098765.8799999999</c:v>
                </c:pt>
                <c:pt idx="8">
                  <c:v>629872.53</c:v>
                </c:pt>
                <c:pt idx="9">
                  <c:v>1426211.02</c:v>
                </c:pt>
                <c:pt idx="10">
                  <c:v>1261192.6200000001</c:v>
                </c:pt>
                <c:pt idx="11">
                  <c:v>1929018.6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'A-R &amp; COLLECTIONS'!$N$6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'A-R &amp; COLLECTIONS'!$J$7:$J$18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'A-R &amp; COLLECTIONS'!$N$7:$N$18</c:f>
              <c:numCache>
                <c:formatCode>_(\$* #,##0_);_(\$* \(#,##0\);_(\$* \-??_);_(@_)</c:formatCode>
                <c:ptCount val="12"/>
                <c:pt idx="0">
                  <c:v>1380080.87</c:v>
                </c:pt>
                <c:pt idx="1">
                  <c:v>926091.85</c:v>
                </c:pt>
                <c:pt idx="2">
                  <c:v>1471849.36</c:v>
                </c:pt>
                <c:pt idx="3">
                  <c:v>1018773.55</c:v>
                </c:pt>
                <c:pt idx="4">
                  <c:v>1006673.28</c:v>
                </c:pt>
                <c:pt idx="5">
                  <c:v>824306.34</c:v>
                </c:pt>
                <c:pt idx="6">
                  <c:v>1294649.17</c:v>
                </c:pt>
                <c:pt idx="7">
                  <c:v>840071.4</c:v>
                </c:pt>
                <c:pt idx="8">
                  <c:v>1082278.4099999999</c:v>
                </c:pt>
                <c:pt idx="9">
                  <c:v>1201209.19</c:v>
                </c:pt>
                <c:pt idx="10">
                  <c:v>829549.79</c:v>
                </c:pt>
                <c:pt idx="11">
                  <c:v>1220646.3899999999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'A-R &amp; COLLECTIONS'!$O$6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'A-R &amp; COLLECTIONS'!$J$7:$J$18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'A-R &amp; COLLECTIONS'!$O$7:$O$18</c:f>
              <c:numCache>
                <c:formatCode>_(\$* #,##0_);_(\$* \(#,##0\);_(\$* \-??_);_(@_)</c:formatCode>
                <c:ptCount val="12"/>
                <c:pt idx="0">
                  <c:v>1035606.04</c:v>
                </c:pt>
                <c:pt idx="1">
                  <c:v>675399.98</c:v>
                </c:pt>
                <c:pt idx="2">
                  <c:v>638837.25</c:v>
                </c:pt>
                <c:pt idx="3">
                  <c:v>817730.24</c:v>
                </c:pt>
                <c:pt idx="4">
                  <c:v>684527.25</c:v>
                </c:pt>
                <c:pt idx="5">
                  <c:v>822178.32</c:v>
                </c:pt>
                <c:pt idx="6">
                  <c:v>673563.38</c:v>
                </c:pt>
                <c:pt idx="7">
                  <c:v>594530.99</c:v>
                </c:pt>
                <c:pt idx="8">
                  <c:v>844283.14</c:v>
                </c:pt>
                <c:pt idx="9">
                  <c:v>616821.99</c:v>
                </c:pt>
                <c:pt idx="10">
                  <c:v>630095.31999999995</c:v>
                </c:pt>
                <c:pt idx="11">
                  <c:v>878744.83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'A-R &amp; COLLECTIONS'!$P$6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'A-R &amp; COLLECTIONS'!$J$7:$J$18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'A-R &amp; COLLECTIONS'!$P$7:$P$18</c:f>
              <c:numCache>
                <c:formatCode>_(\$* #,##0_);_(\$* \(#,##0\);_(\$* \-??_);_(@_)</c:formatCode>
                <c:ptCount val="12"/>
                <c:pt idx="0">
                  <c:v>469685.47</c:v>
                </c:pt>
                <c:pt idx="1">
                  <c:v>850146.81</c:v>
                </c:pt>
                <c:pt idx="2">
                  <c:v>754730.68</c:v>
                </c:pt>
                <c:pt idx="3">
                  <c:v>582914.09</c:v>
                </c:pt>
                <c:pt idx="4">
                  <c:v>611285.12</c:v>
                </c:pt>
                <c:pt idx="5">
                  <c:v>471605.68000000005</c:v>
                </c:pt>
                <c:pt idx="6">
                  <c:v>820542.61</c:v>
                </c:pt>
                <c:pt idx="7">
                  <c:v>734488.88</c:v>
                </c:pt>
                <c:pt idx="8">
                  <c:v>699312</c:v>
                </c:pt>
                <c:pt idx="9">
                  <c:v>835134.65</c:v>
                </c:pt>
                <c:pt idx="10">
                  <c:v>794561.45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173408"/>
        <c:axId val="228749168"/>
      </c:lineChart>
      <c:catAx>
        <c:axId val="21017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8749168"/>
        <c:crosses val="autoZero"/>
        <c:auto val="1"/>
        <c:lblAlgn val="ctr"/>
        <c:lblOffset val="100"/>
        <c:noMultiLvlLbl val="0"/>
      </c:catAx>
      <c:valAx>
        <c:axId val="228749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\$* #,##0_);_(\$* \(#,##0\);_(\$* \-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173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chemeClr val="accent2">
            <a:lumMod val="5000"/>
            <a:lumOff val="95000"/>
          </a:schemeClr>
        </a:gs>
        <a:gs pos="74000">
          <a:schemeClr val="accent2">
            <a:lumMod val="45000"/>
            <a:lumOff val="55000"/>
          </a:schemeClr>
        </a:gs>
        <a:gs pos="83000">
          <a:schemeClr val="accent2">
            <a:lumMod val="45000"/>
            <a:lumOff val="55000"/>
          </a:schemeClr>
        </a:gs>
        <a:gs pos="100000">
          <a:schemeClr val="accent2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u="sng" baseline="0"/>
              <a:t>PERSONAL PAYMENTS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'PERSONAL PAYMENTS'!$A$3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'PERSONAL PAYMENTS'!$B$2:$M$2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'PERSONAL PAYMENTS'!$B$3:$M$3</c:f>
              <c:numCache>
                <c:formatCode>_(\$* #,##0_);_(\$* \(#,##0\);_(\$* \-_);_(@_)</c:formatCode>
                <c:ptCount val="12"/>
                <c:pt idx="0">
                  <c:v>127422</c:v>
                </c:pt>
                <c:pt idx="1">
                  <c:v>118841.94</c:v>
                </c:pt>
                <c:pt idx="2">
                  <c:v>152570.69</c:v>
                </c:pt>
                <c:pt idx="3">
                  <c:v>134281.60999999999</c:v>
                </c:pt>
                <c:pt idx="4">
                  <c:v>122614.59</c:v>
                </c:pt>
                <c:pt idx="5">
                  <c:v>127096.71</c:v>
                </c:pt>
                <c:pt idx="6">
                  <c:v>105946.25</c:v>
                </c:pt>
                <c:pt idx="7">
                  <c:v>138955.28</c:v>
                </c:pt>
                <c:pt idx="8">
                  <c:v>125222.83</c:v>
                </c:pt>
                <c:pt idx="9">
                  <c:v>101789.58</c:v>
                </c:pt>
                <c:pt idx="10">
                  <c:v>105889.52</c:v>
                </c:pt>
                <c:pt idx="11">
                  <c:v>90400.24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'PERSONAL PAYMENTS'!$A$4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'PERSONAL PAYMENTS'!$B$2:$M$2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'PERSONAL PAYMENTS'!$B$4:$M$4</c:f>
              <c:numCache>
                <c:formatCode>_(\$* #,##0_);_(\$* \(#,##0\);_(\$* \-_);_(@_)</c:formatCode>
                <c:ptCount val="12"/>
                <c:pt idx="0">
                  <c:v>109382.58</c:v>
                </c:pt>
                <c:pt idx="1">
                  <c:v>128605.77</c:v>
                </c:pt>
                <c:pt idx="2">
                  <c:v>135303.38</c:v>
                </c:pt>
                <c:pt idx="3">
                  <c:v>134731.28</c:v>
                </c:pt>
                <c:pt idx="4">
                  <c:v>134301.65</c:v>
                </c:pt>
                <c:pt idx="5">
                  <c:v>92344.49</c:v>
                </c:pt>
                <c:pt idx="6">
                  <c:v>118125.06</c:v>
                </c:pt>
                <c:pt idx="7">
                  <c:v>111470.74</c:v>
                </c:pt>
                <c:pt idx="8">
                  <c:v>103442.91</c:v>
                </c:pt>
                <c:pt idx="9">
                  <c:v>116795.96</c:v>
                </c:pt>
                <c:pt idx="10">
                  <c:v>117483.17</c:v>
                </c:pt>
                <c:pt idx="11">
                  <c:v>106875.82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'PERSONAL PAYMENTS'!$A$5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'PERSONAL PAYMENTS'!$B$2:$M$2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'PERSONAL PAYMENTS'!$B$5:$M$5</c:f>
              <c:numCache>
                <c:formatCode>_(\$* #,##0_);_(\$* \(#,##0\);_(\$* \-_);_(@_)</c:formatCode>
                <c:ptCount val="12"/>
                <c:pt idx="0">
                  <c:v>118386.03</c:v>
                </c:pt>
                <c:pt idx="1">
                  <c:v>138010.29999999999</c:v>
                </c:pt>
                <c:pt idx="2">
                  <c:v>152715.35999999999</c:v>
                </c:pt>
                <c:pt idx="3">
                  <c:v>141742.65</c:v>
                </c:pt>
                <c:pt idx="4">
                  <c:v>135779.72</c:v>
                </c:pt>
                <c:pt idx="5">
                  <c:v>124262.69</c:v>
                </c:pt>
                <c:pt idx="6">
                  <c:v>132000.67000000001</c:v>
                </c:pt>
                <c:pt idx="7">
                  <c:v>162826.65</c:v>
                </c:pt>
                <c:pt idx="8">
                  <c:v>150967</c:v>
                </c:pt>
                <c:pt idx="9">
                  <c:v>163238.11000000002</c:v>
                </c:pt>
                <c:pt idx="10">
                  <c:v>126807.88</c:v>
                </c:pt>
                <c:pt idx="11">
                  <c:v>141302.09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'PERSONAL PAYMENTS'!$A$6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'PERSONAL PAYMENTS'!$B$2:$M$2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'PERSONAL PAYMENTS'!$B$6:$M$6</c:f>
              <c:numCache>
                <c:formatCode>_(\$* #,##0_);_(\$* \(#,##0\);_(\$* \-_);_(@_)</c:formatCode>
                <c:ptCount val="12"/>
                <c:pt idx="0">
                  <c:v>142282.09</c:v>
                </c:pt>
                <c:pt idx="1">
                  <c:v>146929.64000000001</c:v>
                </c:pt>
                <c:pt idx="2">
                  <c:v>208629.86</c:v>
                </c:pt>
                <c:pt idx="3">
                  <c:v>193569.47</c:v>
                </c:pt>
                <c:pt idx="4">
                  <c:v>150404.66</c:v>
                </c:pt>
                <c:pt idx="5">
                  <c:v>158374.44</c:v>
                </c:pt>
                <c:pt idx="6">
                  <c:v>179180.06</c:v>
                </c:pt>
                <c:pt idx="7">
                  <c:v>147139.9</c:v>
                </c:pt>
                <c:pt idx="8">
                  <c:v>173400.72</c:v>
                </c:pt>
                <c:pt idx="9">
                  <c:v>168700.58</c:v>
                </c:pt>
                <c:pt idx="10">
                  <c:v>148766.85</c:v>
                </c:pt>
                <c:pt idx="11">
                  <c:v>158657.25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'PERSONAL PAYMENTS'!$A$7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'PERSONAL PAYMENTS'!$B$2:$M$2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'PERSONAL PAYMENTS'!$B$7:$M$7</c:f>
              <c:numCache>
                <c:formatCode>_(\$* #,##0_);_(\$* \(#,##0\);_(\$* \-_);_(@_)</c:formatCode>
                <c:ptCount val="12"/>
                <c:pt idx="0">
                  <c:v>126826.06</c:v>
                </c:pt>
                <c:pt idx="1">
                  <c:v>169952.03</c:v>
                </c:pt>
                <c:pt idx="2">
                  <c:v>216911.63</c:v>
                </c:pt>
                <c:pt idx="3">
                  <c:v>199572.45</c:v>
                </c:pt>
                <c:pt idx="4">
                  <c:v>180167.17</c:v>
                </c:pt>
                <c:pt idx="5">
                  <c:v>188748.39</c:v>
                </c:pt>
                <c:pt idx="6">
                  <c:v>193677.39</c:v>
                </c:pt>
                <c:pt idx="7">
                  <c:v>207304.36</c:v>
                </c:pt>
                <c:pt idx="8">
                  <c:v>173831.72</c:v>
                </c:pt>
                <c:pt idx="9">
                  <c:v>182705.92000000001</c:v>
                </c:pt>
                <c:pt idx="10">
                  <c:v>197235.65</c:v>
                </c:pt>
                <c:pt idx="11">
                  <c:v>142273.88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'PERSONAL PAYMENTS'!$A$8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'PERSONAL PAYMENTS'!$B$2:$M$2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'PERSONAL PAYMENTS'!$B$8:$M$8</c:f>
              <c:numCache>
                <c:formatCode>_(\$* #,##0_);_(\$* \(#,##0\);_(\$* \-_);_(@_)</c:formatCode>
                <c:ptCount val="12"/>
                <c:pt idx="0">
                  <c:v>196329.66</c:v>
                </c:pt>
                <c:pt idx="1">
                  <c:v>205786.73</c:v>
                </c:pt>
                <c:pt idx="2">
                  <c:v>231520.04</c:v>
                </c:pt>
                <c:pt idx="3">
                  <c:v>251000.87</c:v>
                </c:pt>
                <c:pt idx="4">
                  <c:v>233983.87</c:v>
                </c:pt>
                <c:pt idx="5">
                  <c:v>203354.48</c:v>
                </c:pt>
                <c:pt idx="6">
                  <c:v>217848.52</c:v>
                </c:pt>
                <c:pt idx="7">
                  <c:v>230961.27</c:v>
                </c:pt>
                <c:pt idx="8">
                  <c:v>212653.24</c:v>
                </c:pt>
                <c:pt idx="9">
                  <c:v>188807.81</c:v>
                </c:pt>
                <c:pt idx="10">
                  <c:v>167376.54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115880"/>
        <c:axId val="208778800"/>
      </c:lineChart>
      <c:catAx>
        <c:axId val="210115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778800"/>
        <c:crosses val="autoZero"/>
        <c:auto val="1"/>
        <c:lblAlgn val="ctr"/>
        <c:lblOffset val="100"/>
        <c:noMultiLvlLbl val="0"/>
      </c:catAx>
      <c:valAx>
        <c:axId val="208778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\$* #,##0_);_(\$* \(#,##0\);_(\$* \-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115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accent3">
            <a:lumMod val="5000"/>
            <a:lumOff val="95000"/>
          </a:schemeClr>
        </a:gs>
        <a:gs pos="74000">
          <a:schemeClr val="accent3">
            <a:lumMod val="45000"/>
            <a:lumOff val="55000"/>
          </a:schemeClr>
        </a:gs>
        <a:gs pos="83000">
          <a:schemeClr val="accent3">
            <a:lumMod val="45000"/>
            <a:lumOff val="55000"/>
          </a:schemeClr>
        </a:gs>
        <a:gs pos="100000">
          <a:schemeClr val="accent3">
            <a:lumMod val="30000"/>
            <a:lumOff val="70000"/>
          </a:schemeClr>
        </a:gs>
      </a:gsLst>
      <a:lin ang="5400000" scaled="1"/>
      <a:tileRect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20</xdr:row>
      <xdr:rowOff>14287</xdr:rowOff>
    </xdr:from>
    <xdr:to>
      <xdr:col>7</xdr:col>
      <xdr:colOff>781049</xdr:colOff>
      <xdr:row>36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9524</xdr:colOff>
      <xdr:row>20</xdr:row>
      <xdr:rowOff>14286</xdr:rowOff>
    </xdr:from>
    <xdr:to>
      <xdr:col>16</xdr:col>
      <xdr:colOff>742949</xdr:colOff>
      <xdr:row>36</xdr:row>
      <xdr:rowOff>190499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20</xdr:row>
      <xdr:rowOff>14287</xdr:rowOff>
    </xdr:from>
    <xdr:to>
      <xdr:col>7</xdr:col>
      <xdr:colOff>762000</xdr:colOff>
      <xdr:row>37</xdr:row>
      <xdr:rowOff>180975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20</xdr:row>
      <xdr:rowOff>4762</xdr:rowOff>
    </xdr:from>
    <xdr:to>
      <xdr:col>16</xdr:col>
      <xdr:colOff>771525</xdr:colOff>
      <xdr:row>38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4761</xdr:rowOff>
    </xdr:from>
    <xdr:to>
      <xdr:col>13</xdr:col>
      <xdr:colOff>0</xdr:colOff>
      <xdr:row>35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EA%202016%20MONTH%20END%20REPO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EA%202016%20Average%20Monthly%20Revenue%20by%20Patie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 REV"/>
      <sheetName val="AR COLLECTIONS"/>
      <sheetName val="PERS PYMTS"/>
      <sheetName val="CHG REV LOC"/>
      <sheetName val="INS CLASS CHG"/>
      <sheetName val="ACH INS CLASS CHG"/>
      <sheetName val="WCH INS CLASS CHG"/>
      <sheetName val="CFGH INS CLASS CHG"/>
      <sheetName val="GHC INS CLASS CHG"/>
      <sheetName val="LMED INS CLASS CHG"/>
      <sheetName val="WRH INS CLASS CHG"/>
      <sheetName val="BCH INS CLASS CHG"/>
      <sheetName val="INS CLASS REV"/>
      <sheetName val="ACH PYMTS"/>
      <sheetName val="WCH PYMTS"/>
      <sheetName val="CFGH PYMTS"/>
      <sheetName val="GHC PYMTS"/>
      <sheetName val="LMED PYMTS"/>
      <sheetName val="WRH PYMTS"/>
      <sheetName val="BCH PYMTS"/>
      <sheetName val="AR"/>
    </sheetNames>
    <sheetDataSet>
      <sheetData sheetId="0">
        <row r="6">
          <cell r="B6">
            <v>2011</v>
          </cell>
          <cell r="C6">
            <v>2012</v>
          </cell>
          <cell r="D6">
            <v>2013</v>
          </cell>
          <cell r="E6">
            <v>2014</v>
          </cell>
          <cell r="F6">
            <v>2015</v>
          </cell>
          <cell r="G6">
            <v>2016</v>
          </cell>
          <cell r="H6" t="str">
            <v>DIFF</v>
          </cell>
          <cell r="L6">
            <v>2011</v>
          </cell>
          <cell r="M6">
            <v>2012</v>
          </cell>
          <cell r="N6">
            <v>2013</v>
          </cell>
          <cell r="O6">
            <v>2014</v>
          </cell>
          <cell r="P6">
            <v>2015</v>
          </cell>
          <cell r="Q6">
            <v>2016</v>
          </cell>
          <cell r="R6" t="str">
            <v>DIFF</v>
          </cell>
        </row>
        <row r="7">
          <cell r="B7">
            <v>4668995.99</v>
          </cell>
          <cell r="C7">
            <v>4543442.16</v>
          </cell>
          <cell r="D7">
            <v>6423388.2599999998</v>
          </cell>
          <cell r="E7">
            <v>8095417.3099999996</v>
          </cell>
          <cell r="F7">
            <v>8585202.0199999996</v>
          </cell>
          <cell r="G7">
            <v>9100556.7200000007</v>
          </cell>
          <cell r="H7">
            <v>515354.70000000112</v>
          </cell>
          <cell r="L7">
            <v>1652363.6</v>
          </cell>
          <cell r="M7">
            <v>1474497.15</v>
          </cell>
          <cell r="N7">
            <v>1617603</v>
          </cell>
          <cell r="O7">
            <v>1646205.95</v>
          </cell>
          <cell r="P7">
            <v>1880719.35</v>
          </cell>
          <cell r="Q7">
            <v>2107917.59</v>
          </cell>
          <cell r="R7">
            <v>227198.23999999976</v>
          </cell>
        </row>
        <row r="8">
          <cell r="B8">
            <v>4964163.8899999997</v>
          </cell>
          <cell r="C8">
            <v>4813117.22</v>
          </cell>
          <cell r="D8">
            <v>4830649.3600000003</v>
          </cell>
          <cell r="E8">
            <v>6254349.5899999999</v>
          </cell>
          <cell r="F8">
            <v>7303967.3099999996</v>
          </cell>
          <cell r="G8">
            <v>8501471.8699999992</v>
          </cell>
          <cell r="H8">
            <v>1197504.5599999996</v>
          </cell>
          <cell r="L8">
            <v>1333330.3799999999</v>
          </cell>
          <cell r="M8">
            <v>1311504.98</v>
          </cell>
          <cell r="N8">
            <v>1530201.48</v>
          </cell>
          <cell r="O8">
            <v>1655770.54</v>
          </cell>
          <cell r="P8">
            <v>1842204.43</v>
          </cell>
          <cell r="Q8">
            <v>2197167.4</v>
          </cell>
          <cell r="R8">
            <v>354962.97</v>
          </cell>
        </row>
        <row r="9">
          <cell r="B9">
            <v>5270262.34</v>
          </cell>
          <cell r="C9">
            <v>5596234.71</v>
          </cell>
          <cell r="D9">
            <v>5559002.5099999998</v>
          </cell>
          <cell r="E9">
            <v>6908123.0499999998</v>
          </cell>
          <cell r="F9">
            <v>7229831.5300000003</v>
          </cell>
          <cell r="G9">
            <v>9186513.25</v>
          </cell>
          <cell r="H9">
            <v>1956681.7199999997</v>
          </cell>
          <cell r="L9">
            <v>1531434.65</v>
          </cell>
          <cell r="M9">
            <v>1378282.66</v>
          </cell>
          <cell r="N9">
            <v>1525396.46</v>
          </cell>
          <cell r="O9">
            <v>1643332.93</v>
          </cell>
          <cell r="P9">
            <v>1903939.09</v>
          </cell>
          <cell r="Q9">
            <v>2238533.67</v>
          </cell>
          <cell r="R9">
            <v>334594.57999999984</v>
          </cell>
        </row>
        <row r="10">
          <cell r="B10">
            <v>4798385.32</v>
          </cell>
          <cell r="C10">
            <v>4692285.3499999996</v>
          </cell>
          <cell r="D10">
            <v>5387162.2800000003</v>
          </cell>
          <cell r="E10">
            <v>7546039.29</v>
          </cell>
          <cell r="F10">
            <v>8313998.5499999998</v>
          </cell>
          <cell r="G10">
            <v>9656492.8200000003</v>
          </cell>
          <cell r="H10">
            <v>1342494.2700000005</v>
          </cell>
          <cell r="L10">
            <v>1415941.06</v>
          </cell>
          <cell r="M10">
            <v>1519408.43</v>
          </cell>
          <cell r="N10">
            <v>1592148.67</v>
          </cell>
          <cell r="O10">
            <v>1681241.81</v>
          </cell>
          <cell r="P10">
            <v>1817874.3</v>
          </cell>
          <cell r="Q10">
            <v>2113976.7999999998</v>
          </cell>
          <cell r="R10">
            <v>296102.49999999977</v>
          </cell>
        </row>
        <row r="11">
          <cell r="B11">
            <v>5170396.3099999996</v>
          </cell>
          <cell r="C11">
            <v>4899460.3899999997</v>
          </cell>
          <cell r="D11">
            <v>5433075.6799999997</v>
          </cell>
          <cell r="E11">
            <v>6745752.8600000003</v>
          </cell>
          <cell r="F11">
            <v>8631787.4900000002</v>
          </cell>
          <cell r="G11">
            <v>8611415.5800000001</v>
          </cell>
          <cell r="H11">
            <v>-20371.910000000149</v>
          </cell>
          <cell r="L11">
            <v>1510316.53</v>
          </cell>
          <cell r="M11">
            <v>1403434.12</v>
          </cell>
          <cell r="N11">
            <v>1538678.4</v>
          </cell>
          <cell r="O11">
            <v>1704188.87</v>
          </cell>
          <cell r="P11">
            <v>2063823.4</v>
          </cell>
          <cell r="Q11">
            <v>2257608.9900000002</v>
          </cell>
          <cell r="R11">
            <v>193785.59000000032</v>
          </cell>
        </row>
        <row r="12">
          <cell r="B12">
            <v>5197880.26</v>
          </cell>
          <cell r="C12">
            <v>5285866.13</v>
          </cell>
          <cell r="D12">
            <v>4896381.92</v>
          </cell>
          <cell r="E12">
            <v>7081694.54</v>
          </cell>
          <cell r="F12">
            <v>9017417.0099999998</v>
          </cell>
          <cell r="G12">
            <v>9461177.3699999992</v>
          </cell>
          <cell r="H12">
            <v>443760.3599999994</v>
          </cell>
          <cell r="L12">
            <v>1405722.44</v>
          </cell>
          <cell r="M12">
            <v>1260052.07</v>
          </cell>
          <cell r="N12">
            <v>1324525.79</v>
          </cell>
          <cell r="O12">
            <v>1673949.25</v>
          </cell>
          <cell r="P12">
            <v>2154525.4</v>
          </cell>
          <cell r="Q12">
            <v>2081673.72</v>
          </cell>
          <cell r="R12">
            <v>-72851.679999999935</v>
          </cell>
        </row>
        <row r="13">
          <cell r="B13">
            <v>4720404.45</v>
          </cell>
          <cell r="C13">
            <v>5425502.6900000004</v>
          </cell>
          <cell r="D13">
            <v>6070624.7999999998</v>
          </cell>
          <cell r="E13">
            <v>7677936.9000000004</v>
          </cell>
          <cell r="F13">
            <v>9629234.3399999999</v>
          </cell>
          <cell r="G13">
            <v>8915436.8499999996</v>
          </cell>
          <cell r="H13">
            <v>-713797.49000000022</v>
          </cell>
          <cell r="L13">
            <v>1344944.73</v>
          </cell>
          <cell r="M13">
            <v>1568314.4</v>
          </cell>
          <cell r="N13">
            <v>1770465.98</v>
          </cell>
          <cell r="O13">
            <v>1700664.49</v>
          </cell>
          <cell r="P13">
            <v>2154070.5099999998</v>
          </cell>
          <cell r="Q13">
            <v>2186695.39</v>
          </cell>
          <cell r="R13">
            <v>32624.880000000354</v>
          </cell>
        </row>
        <row r="14">
          <cell r="B14">
            <v>5754523.3300000001</v>
          </cell>
          <cell r="C14">
            <v>5642729.71</v>
          </cell>
          <cell r="D14">
            <v>6907383.7599999998</v>
          </cell>
          <cell r="E14">
            <v>7195862.0700000003</v>
          </cell>
          <cell r="F14">
            <v>9238638.6199999992</v>
          </cell>
          <cell r="G14">
            <v>10140515.07</v>
          </cell>
          <cell r="H14">
            <v>901876.45000000112</v>
          </cell>
          <cell r="L14">
            <v>1568260.35</v>
          </cell>
          <cell r="M14">
            <v>1488763.21</v>
          </cell>
          <cell r="N14">
            <v>1701992.27</v>
          </cell>
          <cell r="O14">
            <v>1816742.8</v>
          </cell>
          <cell r="P14">
            <v>2376683.98</v>
          </cell>
          <cell r="Q14">
            <v>2431893.1800000002</v>
          </cell>
          <cell r="R14">
            <v>55209.200000000186</v>
          </cell>
        </row>
        <row r="15">
          <cell r="B15">
            <v>5214011.16</v>
          </cell>
          <cell r="C15">
            <v>4630295.67</v>
          </cell>
          <cell r="D15">
            <v>6827721.5199999996</v>
          </cell>
          <cell r="E15">
            <v>7848625.3399999999</v>
          </cell>
          <cell r="F15">
            <v>9514439.8000000007</v>
          </cell>
          <cell r="G15">
            <v>9333168</v>
          </cell>
          <cell r="H15">
            <v>-181271.80000000075</v>
          </cell>
          <cell r="L15">
            <v>1396620.64</v>
          </cell>
          <cell r="M15">
            <v>1218427.5900000001</v>
          </cell>
          <cell r="N15">
            <v>1632775.28</v>
          </cell>
          <cell r="O15">
            <v>1808652.79</v>
          </cell>
          <cell r="P15">
            <v>2143214.13</v>
          </cell>
          <cell r="Q15">
            <v>2249285.41</v>
          </cell>
          <cell r="R15">
            <v>106071.28000000026</v>
          </cell>
        </row>
        <row r="16">
          <cell r="B16">
            <v>5222424.5199999996</v>
          </cell>
          <cell r="C16">
            <v>6575863.5800000001</v>
          </cell>
          <cell r="D16">
            <v>7621545.8700000001</v>
          </cell>
          <cell r="E16">
            <v>7856366.96</v>
          </cell>
          <cell r="F16">
            <v>9227551.8100000005</v>
          </cell>
          <cell r="G16">
            <v>8800032.6600000001</v>
          </cell>
          <cell r="H16">
            <v>-427519.15000000037</v>
          </cell>
          <cell r="L16">
            <v>1712196.59</v>
          </cell>
          <cell r="M16">
            <v>1590829.73</v>
          </cell>
          <cell r="N16">
            <v>1693228.94</v>
          </cell>
          <cell r="O16">
            <v>2204271.44</v>
          </cell>
          <cell r="P16">
            <v>2420333.9900000002</v>
          </cell>
          <cell r="Q16">
            <v>2065101.12</v>
          </cell>
          <cell r="R16">
            <v>-355232.87000000011</v>
          </cell>
        </row>
        <row r="17">
          <cell r="B17">
            <v>5210382.67</v>
          </cell>
          <cell r="C17">
            <v>5341215.4400000004</v>
          </cell>
          <cell r="D17">
            <v>6349387.8300000001</v>
          </cell>
          <cell r="E17">
            <v>7034414.1399999997</v>
          </cell>
          <cell r="F17">
            <v>8261468.4299999997</v>
          </cell>
          <cell r="G17">
            <v>8828013.9700000007</v>
          </cell>
          <cell r="H17">
            <v>566545.54000000097</v>
          </cell>
          <cell r="L17">
            <v>1457009.56</v>
          </cell>
          <cell r="M17">
            <v>1581768.78</v>
          </cell>
          <cell r="N17">
            <v>1630275.19</v>
          </cell>
          <cell r="O17">
            <v>1620891.22</v>
          </cell>
          <cell r="P17">
            <v>2208288.2200000002</v>
          </cell>
          <cell r="Q17">
            <v>2060617</v>
          </cell>
          <cell r="R17">
            <v>-147671.2200000002</v>
          </cell>
        </row>
        <row r="18">
          <cell r="B18">
            <v>5298659.5999999996</v>
          </cell>
          <cell r="C18">
            <v>5099316.41</v>
          </cell>
          <cell r="D18">
            <v>6324136.2300000004</v>
          </cell>
          <cell r="E18">
            <v>7227674.8799999999</v>
          </cell>
          <cell r="F18">
            <v>8738229.0500000007</v>
          </cell>
          <cell r="L18">
            <v>1389541.42</v>
          </cell>
          <cell r="M18">
            <v>1473535.07</v>
          </cell>
          <cell r="N18">
            <v>1341882.44</v>
          </cell>
          <cell r="O18">
            <v>1875463.62</v>
          </cell>
          <cell r="P18">
            <v>2016221.56</v>
          </cell>
        </row>
      </sheetData>
      <sheetData sheetId="1">
        <row r="10">
          <cell r="G10">
            <v>14190712.75</v>
          </cell>
          <cell r="H10">
            <v>3179376.51</v>
          </cell>
          <cell r="Q10">
            <v>469685.47</v>
          </cell>
          <cell r="R10">
            <v>-565920.57000000007</v>
          </cell>
        </row>
        <row r="11">
          <cell r="G11">
            <v>13233513.109999999</v>
          </cell>
          <cell r="H11">
            <v>2340418.1499999985</v>
          </cell>
          <cell r="Q11">
            <v>850146.81</v>
          </cell>
          <cell r="R11">
            <v>174746.83000000007</v>
          </cell>
        </row>
        <row r="12">
          <cell r="G12">
            <v>13391476.779999999</v>
          </cell>
          <cell r="H12">
            <v>2642068.2699999996</v>
          </cell>
          <cell r="Q12">
            <v>754730.68</v>
          </cell>
          <cell r="R12">
            <v>115893.43000000005</v>
          </cell>
        </row>
        <row r="13">
          <cell r="G13">
            <v>14375091.84</v>
          </cell>
          <cell r="H13">
            <v>2699954.4499999993</v>
          </cell>
          <cell r="Q13">
            <v>582914.09</v>
          </cell>
          <cell r="R13">
            <v>-234816.15000000002</v>
          </cell>
        </row>
        <row r="14">
          <cell r="G14">
            <v>14009314.27</v>
          </cell>
          <cell r="H14">
            <v>2041901.6399999987</v>
          </cell>
          <cell r="Q14">
            <v>611285.12</v>
          </cell>
          <cell r="R14">
            <v>-73242.13</v>
          </cell>
        </row>
        <row r="15">
          <cell r="G15">
            <v>14958059.6</v>
          </cell>
          <cell r="H15">
            <v>2849323.08</v>
          </cell>
          <cell r="Q15">
            <v>471605.68000000005</v>
          </cell>
          <cell r="R15">
            <v>-350572.6399999999</v>
          </cell>
        </row>
        <row r="16">
          <cell r="G16">
            <v>14632968.09</v>
          </cell>
          <cell r="H16">
            <v>1612010.4900000002</v>
          </cell>
          <cell r="Q16">
            <v>820542.61</v>
          </cell>
          <cell r="R16">
            <v>146979.22999999998</v>
          </cell>
        </row>
        <row r="17">
          <cell r="G17">
            <v>14633806.199999999</v>
          </cell>
          <cell r="H17">
            <v>1681738.8899999987</v>
          </cell>
          <cell r="Q17">
            <v>734488.88</v>
          </cell>
          <cell r="R17">
            <v>139957.89000000001</v>
          </cell>
        </row>
        <row r="18">
          <cell r="G18">
            <v>14716161.9</v>
          </cell>
          <cell r="H18">
            <v>1012367.9800000004</v>
          </cell>
          <cell r="Q18">
            <v>699312</v>
          </cell>
          <cell r="R18">
            <v>-144971.14000000001</v>
          </cell>
        </row>
        <row r="19">
          <cell r="G19">
            <v>14671409.1</v>
          </cell>
          <cell r="H19">
            <v>614665.04999999888</v>
          </cell>
          <cell r="Q19">
            <v>835134.65</v>
          </cell>
          <cell r="R19">
            <v>218312.66000000003</v>
          </cell>
        </row>
        <row r="20">
          <cell r="G20">
            <v>15085478.43</v>
          </cell>
          <cell r="H20">
            <v>2031421</v>
          </cell>
          <cell r="Q20">
            <v>794561.45</v>
          </cell>
          <cell r="R20">
            <v>164466.13</v>
          </cell>
        </row>
      </sheetData>
      <sheetData sheetId="2">
        <row r="8">
          <cell r="B8">
            <v>196329.66</v>
          </cell>
          <cell r="C8">
            <v>205786.73</v>
          </cell>
          <cell r="D8">
            <v>231520.04</v>
          </cell>
          <cell r="E8">
            <v>251000.87</v>
          </cell>
          <cell r="F8">
            <v>233983.87</v>
          </cell>
          <cell r="G8">
            <v>203354.48</v>
          </cell>
          <cell r="H8">
            <v>217848.52</v>
          </cell>
          <cell r="I8">
            <v>230961.27</v>
          </cell>
          <cell r="J8">
            <v>212653.24</v>
          </cell>
          <cell r="K8">
            <v>188807.81</v>
          </cell>
          <cell r="L8">
            <v>167376.54</v>
          </cell>
        </row>
        <row r="13">
          <cell r="B13">
            <v>69503.600000000006</v>
          </cell>
          <cell r="C13">
            <v>35834.700000000012</v>
          </cell>
          <cell r="D13">
            <v>14608.410000000003</v>
          </cell>
          <cell r="E13">
            <v>51428.419999999984</v>
          </cell>
          <cell r="F13">
            <v>53816.699999999983</v>
          </cell>
          <cell r="G13">
            <v>14606.089999999997</v>
          </cell>
          <cell r="H13">
            <v>24171.129999999976</v>
          </cell>
          <cell r="I13">
            <v>23656.910000000003</v>
          </cell>
          <cell r="J13">
            <v>38821.51999999999</v>
          </cell>
          <cell r="K13">
            <v>6101.8899999999849</v>
          </cell>
          <cell r="L13">
            <v>-29859.109999999986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">
          <cell r="B2">
            <v>42690</v>
          </cell>
          <cell r="C2">
            <v>589412.53</v>
          </cell>
          <cell r="D2">
            <v>512284.74</v>
          </cell>
          <cell r="E2">
            <v>333125.37</v>
          </cell>
          <cell r="F2">
            <v>370238.48</v>
          </cell>
          <cell r="G2">
            <v>412104.64</v>
          </cell>
          <cell r="H2">
            <v>957745.08</v>
          </cell>
          <cell r="I2">
            <v>3174910.8400000003</v>
          </cell>
        </row>
        <row r="3">
          <cell r="B3">
            <v>42659</v>
          </cell>
          <cell r="C3">
            <v>583114</v>
          </cell>
          <cell r="D3">
            <v>494800</v>
          </cell>
          <cell r="E3">
            <v>463861</v>
          </cell>
          <cell r="F3">
            <v>453115</v>
          </cell>
          <cell r="G3">
            <v>302455</v>
          </cell>
          <cell r="H3">
            <v>996290</v>
          </cell>
          <cell r="I3">
            <v>3293634</v>
          </cell>
        </row>
        <row r="4">
          <cell r="B4">
            <v>42629</v>
          </cell>
          <cell r="C4">
            <v>662776</v>
          </cell>
          <cell r="D4">
            <v>647940</v>
          </cell>
          <cell r="E4">
            <v>471627</v>
          </cell>
          <cell r="F4">
            <v>382171</v>
          </cell>
          <cell r="G4">
            <v>331849</v>
          </cell>
          <cell r="H4">
            <v>919280</v>
          </cell>
          <cell r="I4">
            <v>3415644</v>
          </cell>
        </row>
        <row r="5">
          <cell r="B5">
            <v>42598</v>
          </cell>
          <cell r="C5">
            <v>733430</v>
          </cell>
          <cell r="D5">
            <v>625750</v>
          </cell>
          <cell r="E5">
            <v>501303</v>
          </cell>
          <cell r="F5">
            <v>365658</v>
          </cell>
          <cell r="G5">
            <v>170119</v>
          </cell>
          <cell r="H5">
            <v>1000957</v>
          </cell>
          <cell r="I5">
            <v>3397215</v>
          </cell>
        </row>
        <row r="6">
          <cell r="B6">
            <v>42690</v>
          </cell>
          <cell r="C6">
            <v>340678.65</v>
          </cell>
          <cell r="D6">
            <v>500147.22</v>
          </cell>
          <cell r="E6">
            <v>487269.32</v>
          </cell>
          <cell r="F6">
            <v>499125.52</v>
          </cell>
          <cell r="G6">
            <v>384995.64999999997</v>
          </cell>
          <cell r="H6">
            <v>1452797.4900000002</v>
          </cell>
          <cell r="I6">
            <v>3665013.85</v>
          </cell>
        </row>
        <row r="7">
          <cell r="B7">
            <v>42659</v>
          </cell>
          <cell r="C7">
            <v>343534</v>
          </cell>
          <cell r="D7">
            <v>550347</v>
          </cell>
          <cell r="E7">
            <v>555544</v>
          </cell>
          <cell r="F7">
            <v>431295</v>
          </cell>
          <cell r="G7">
            <v>354141</v>
          </cell>
          <cell r="H7">
            <v>1508650</v>
          </cell>
          <cell r="I7">
            <v>3745410</v>
          </cell>
        </row>
        <row r="8">
          <cell r="B8">
            <v>42629</v>
          </cell>
          <cell r="C8">
            <v>380280</v>
          </cell>
          <cell r="D8">
            <v>583207</v>
          </cell>
          <cell r="E8">
            <v>457722</v>
          </cell>
          <cell r="F8">
            <v>434921</v>
          </cell>
          <cell r="G8">
            <v>305560</v>
          </cell>
          <cell r="H8">
            <v>1515901</v>
          </cell>
          <cell r="I8">
            <v>3677592</v>
          </cell>
        </row>
        <row r="9">
          <cell r="B9">
            <v>42598</v>
          </cell>
          <cell r="C9">
            <v>366873</v>
          </cell>
          <cell r="D9">
            <v>519407</v>
          </cell>
          <cell r="E9">
            <v>520308</v>
          </cell>
          <cell r="F9">
            <v>344929</v>
          </cell>
          <cell r="G9">
            <v>394652</v>
          </cell>
          <cell r="H9">
            <v>1647690</v>
          </cell>
          <cell r="I9">
            <v>3793859</v>
          </cell>
        </row>
        <row r="10">
          <cell r="B10">
            <v>42690</v>
          </cell>
          <cell r="C10">
            <v>1074312.83</v>
          </cell>
          <cell r="D10">
            <v>134093.67000000001</v>
          </cell>
          <cell r="E10">
            <v>160616.41</v>
          </cell>
          <cell r="F10">
            <v>72962.570000000007</v>
          </cell>
          <cell r="G10">
            <v>36480.620000000003</v>
          </cell>
          <cell r="H10">
            <v>189936.06</v>
          </cell>
          <cell r="I10">
            <v>1668402.1600000001</v>
          </cell>
        </row>
        <row r="11">
          <cell r="B11">
            <v>42659</v>
          </cell>
          <cell r="C11">
            <v>985149</v>
          </cell>
          <cell r="D11">
            <v>220468</v>
          </cell>
          <cell r="E11">
            <v>93278</v>
          </cell>
          <cell r="F11">
            <v>54394</v>
          </cell>
          <cell r="G11">
            <v>24065</v>
          </cell>
          <cell r="H11">
            <v>176716</v>
          </cell>
          <cell r="I11">
            <v>1554071</v>
          </cell>
        </row>
        <row r="12">
          <cell r="B12">
            <v>42629</v>
          </cell>
          <cell r="C12">
            <v>1105675</v>
          </cell>
          <cell r="D12">
            <v>154030</v>
          </cell>
          <cell r="E12">
            <v>55543</v>
          </cell>
          <cell r="F12">
            <v>36054</v>
          </cell>
          <cell r="G12">
            <v>21373</v>
          </cell>
          <cell r="H12">
            <v>187993</v>
          </cell>
          <cell r="I12">
            <v>1560667</v>
          </cell>
        </row>
        <row r="13">
          <cell r="B13">
            <v>42598</v>
          </cell>
          <cell r="C13">
            <v>1161331</v>
          </cell>
          <cell r="D13">
            <v>114161</v>
          </cell>
          <cell r="E13">
            <v>55585</v>
          </cell>
          <cell r="F13">
            <v>29831</v>
          </cell>
          <cell r="G13">
            <v>32048</v>
          </cell>
          <cell r="H13">
            <v>174477</v>
          </cell>
          <cell r="I13">
            <v>1567433</v>
          </cell>
        </row>
        <row r="14">
          <cell r="B14">
            <v>42690</v>
          </cell>
          <cell r="C14">
            <v>921860.9</v>
          </cell>
          <cell r="D14">
            <v>80390.59</v>
          </cell>
          <cell r="E14">
            <v>415060.93</v>
          </cell>
          <cell r="F14">
            <v>64393.85</v>
          </cell>
          <cell r="G14">
            <v>22541.46</v>
          </cell>
          <cell r="H14">
            <v>147203.51</v>
          </cell>
          <cell r="I14">
            <v>1651451.24</v>
          </cell>
        </row>
        <row r="15">
          <cell r="B15">
            <v>42659</v>
          </cell>
          <cell r="C15">
            <v>949903</v>
          </cell>
          <cell r="D15">
            <v>442520</v>
          </cell>
          <cell r="E15">
            <v>85306</v>
          </cell>
          <cell r="F15">
            <v>28862</v>
          </cell>
          <cell r="G15">
            <v>17776</v>
          </cell>
          <cell r="H15">
            <v>140769</v>
          </cell>
          <cell r="I15">
            <v>1665136</v>
          </cell>
        </row>
        <row r="16">
          <cell r="B16">
            <v>42629</v>
          </cell>
          <cell r="C16">
            <v>1103328</v>
          </cell>
          <cell r="D16">
            <v>108087</v>
          </cell>
          <cell r="E16">
            <v>34473</v>
          </cell>
          <cell r="F16">
            <v>29080</v>
          </cell>
          <cell r="G16">
            <v>16839</v>
          </cell>
          <cell r="H16">
            <v>147718</v>
          </cell>
          <cell r="I16">
            <v>1439524</v>
          </cell>
        </row>
        <row r="17">
          <cell r="B17">
            <v>42598</v>
          </cell>
          <cell r="C17">
            <v>1007582</v>
          </cell>
          <cell r="D17">
            <v>72352</v>
          </cell>
          <cell r="E17">
            <v>44976</v>
          </cell>
          <cell r="F17">
            <v>21388</v>
          </cell>
          <cell r="G17">
            <v>17121</v>
          </cell>
          <cell r="H17">
            <v>153573</v>
          </cell>
          <cell r="I17">
            <v>1316994</v>
          </cell>
        </row>
        <row r="18">
          <cell r="B18">
            <v>42690</v>
          </cell>
          <cell r="C18">
            <v>629333.41</v>
          </cell>
          <cell r="D18">
            <v>51773</v>
          </cell>
          <cell r="E18">
            <v>36610</v>
          </cell>
          <cell r="F18">
            <v>109779.57</v>
          </cell>
          <cell r="G18">
            <v>29550.78</v>
          </cell>
          <cell r="H18">
            <v>38005.01</v>
          </cell>
          <cell r="I18">
            <v>895051.77</v>
          </cell>
        </row>
        <row r="19">
          <cell r="B19">
            <v>42659</v>
          </cell>
          <cell r="C19">
            <v>420215</v>
          </cell>
          <cell r="D19">
            <v>34481</v>
          </cell>
          <cell r="E19">
            <v>116321</v>
          </cell>
          <cell r="F19">
            <v>32224</v>
          </cell>
          <cell r="G19">
            <v>4619</v>
          </cell>
          <cell r="H19">
            <v>51045</v>
          </cell>
          <cell r="I19">
            <v>658906</v>
          </cell>
        </row>
        <row r="20">
          <cell r="B20">
            <v>42629</v>
          </cell>
          <cell r="C20">
            <v>510401</v>
          </cell>
          <cell r="D20">
            <v>130564</v>
          </cell>
          <cell r="E20">
            <v>49594</v>
          </cell>
          <cell r="F20">
            <v>13094</v>
          </cell>
          <cell r="G20">
            <v>6103</v>
          </cell>
          <cell r="H20">
            <v>55173</v>
          </cell>
          <cell r="I20">
            <v>764928</v>
          </cell>
        </row>
        <row r="21">
          <cell r="B21">
            <v>42598</v>
          </cell>
          <cell r="C21">
            <v>619835</v>
          </cell>
          <cell r="D21">
            <v>57334</v>
          </cell>
          <cell r="E21">
            <v>12196</v>
          </cell>
          <cell r="F21">
            <v>9611</v>
          </cell>
          <cell r="G21">
            <v>4130</v>
          </cell>
          <cell r="H21">
            <v>41877</v>
          </cell>
          <cell r="I21">
            <v>744983</v>
          </cell>
        </row>
        <row r="22">
          <cell r="B22">
            <v>42690</v>
          </cell>
          <cell r="C22">
            <v>303842.48</v>
          </cell>
          <cell r="D22">
            <v>18183.41</v>
          </cell>
          <cell r="E22">
            <v>10053.02</v>
          </cell>
          <cell r="F22">
            <v>10515.86</v>
          </cell>
          <cell r="G22">
            <v>9214.4</v>
          </cell>
          <cell r="H22">
            <v>66225.39</v>
          </cell>
          <cell r="I22">
            <v>418034.56</v>
          </cell>
        </row>
        <row r="23">
          <cell r="B23">
            <v>42659</v>
          </cell>
          <cell r="C23">
            <v>224871</v>
          </cell>
          <cell r="D23">
            <v>11827</v>
          </cell>
          <cell r="E23">
            <v>9095</v>
          </cell>
          <cell r="F23">
            <v>8688</v>
          </cell>
          <cell r="G23">
            <v>5895</v>
          </cell>
          <cell r="H23">
            <v>50995</v>
          </cell>
          <cell r="I23">
            <v>311371</v>
          </cell>
        </row>
        <row r="24">
          <cell r="B24">
            <v>42629</v>
          </cell>
          <cell r="C24">
            <v>363206</v>
          </cell>
          <cell r="D24">
            <v>21350</v>
          </cell>
          <cell r="E24">
            <v>10856</v>
          </cell>
          <cell r="F24">
            <v>6054</v>
          </cell>
          <cell r="G24">
            <v>6315</v>
          </cell>
          <cell r="H24">
            <v>56936</v>
          </cell>
          <cell r="I24">
            <v>464717</v>
          </cell>
        </row>
        <row r="25">
          <cell r="B25">
            <v>42598</v>
          </cell>
          <cell r="C25">
            <v>311547</v>
          </cell>
          <cell r="D25">
            <v>15553</v>
          </cell>
          <cell r="E25">
            <v>9048</v>
          </cell>
          <cell r="F25">
            <v>7542</v>
          </cell>
          <cell r="G25">
            <v>6559</v>
          </cell>
          <cell r="H25">
            <v>56706</v>
          </cell>
          <cell r="I25">
            <v>406955</v>
          </cell>
        </row>
        <row r="26">
          <cell r="B26">
            <v>42690</v>
          </cell>
          <cell r="C26">
            <v>322104.65999999997</v>
          </cell>
          <cell r="D26">
            <v>33652.81</v>
          </cell>
          <cell r="E26">
            <v>13551</v>
          </cell>
          <cell r="F26">
            <v>11505.19</v>
          </cell>
          <cell r="G26">
            <v>12495.03</v>
          </cell>
          <cell r="H26">
            <v>99191.14</v>
          </cell>
          <cell r="I26">
            <v>492499.83</v>
          </cell>
        </row>
        <row r="27">
          <cell r="B27">
            <v>42659</v>
          </cell>
          <cell r="C27">
            <v>275206</v>
          </cell>
          <cell r="D27">
            <v>33162</v>
          </cell>
          <cell r="E27">
            <v>16814</v>
          </cell>
          <cell r="F27">
            <v>11422</v>
          </cell>
          <cell r="G27">
            <v>14535</v>
          </cell>
          <cell r="H27">
            <v>88586</v>
          </cell>
          <cell r="I27">
            <v>439725</v>
          </cell>
        </row>
        <row r="28">
          <cell r="B28">
            <v>42629</v>
          </cell>
          <cell r="C28">
            <v>242720</v>
          </cell>
          <cell r="D28">
            <v>40064</v>
          </cell>
          <cell r="E28">
            <v>12193</v>
          </cell>
          <cell r="F28">
            <v>15102</v>
          </cell>
          <cell r="G28">
            <v>10710</v>
          </cell>
          <cell r="H28">
            <v>86918</v>
          </cell>
          <cell r="I28">
            <v>407706</v>
          </cell>
        </row>
        <row r="29">
          <cell r="B29">
            <v>42598</v>
          </cell>
          <cell r="C29">
            <v>351954</v>
          </cell>
          <cell r="D29">
            <v>31402</v>
          </cell>
          <cell r="E29">
            <v>23210</v>
          </cell>
          <cell r="F29">
            <v>10412</v>
          </cell>
          <cell r="G29">
            <v>11340</v>
          </cell>
          <cell r="H29">
            <v>75155</v>
          </cell>
          <cell r="I29">
            <v>503473</v>
          </cell>
        </row>
        <row r="30">
          <cell r="B30">
            <v>42690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B31">
            <v>42659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B32">
            <v>42629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B33">
            <v>42598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B34">
            <v>42690</v>
          </cell>
          <cell r="C34">
            <v>147426.66</v>
          </cell>
          <cell r="D34">
            <v>44317.43</v>
          </cell>
          <cell r="E34">
            <v>17573</v>
          </cell>
          <cell r="F34">
            <v>33753.85</v>
          </cell>
          <cell r="G34">
            <v>17767.009999999998</v>
          </cell>
          <cell r="H34">
            <v>196795.07</v>
          </cell>
          <cell r="I34">
            <v>457633.02</v>
          </cell>
        </row>
        <row r="35">
          <cell r="B35">
            <v>42659</v>
          </cell>
          <cell r="C35">
            <v>148463</v>
          </cell>
          <cell r="D35">
            <v>50251</v>
          </cell>
          <cell r="E35">
            <v>38724</v>
          </cell>
          <cell r="F35">
            <v>26927</v>
          </cell>
          <cell r="G35">
            <v>17537</v>
          </cell>
          <cell r="H35">
            <v>214754</v>
          </cell>
          <cell r="I35">
            <v>496656</v>
          </cell>
        </row>
        <row r="36">
          <cell r="B36">
            <v>42629</v>
          </cell>
          <cell r="C36">
            <v>131682</v>
          </cell>
          <cell r="D36">
            <v>60199</v>
          </cell>
          <cell r="E36">
            <v>29370</v>
          </cell>
          <cell r="F36">
            <v>18424</v>
          </cell>
          <cell r="G36">
            <v>18784</v>
          </cell>
          <cell r="H36">
            <v>204993</v>
          </cell>
          <cell r="I36">
            <v>463452</v>
          </cell>
        </row>
        <row r="37">
          <cell r="B37">
            <v>42598</v>
          </cell>
          <cell r="C37">
            <v>139237</v>
          </cell>
          <cell r="D37">
            <v>35893</v>
          </cell>
          <cell r="E37">
            <v>21902</v>
          </cell>
          <cell r="F37">
            <v>20850</v>
          </cell>
          <cell r="G37">
            <v>12985</v>
          </cell>
          <cell r="H37">
            <v>198298</v>
          </cell>
          <cell r="I37">
            <v>429165</v>
          </cell>
        </row>
        <row r="43">
          <cell r="B43">
            <v>42690</v>
          </cell>
          <cell r="C43">
            <v>1715</v>
          </cell>
          <cell r="D43">
            <v>771</v>
          </cell>
          <cell r="E43">
            <v>380</v>
          </cell>
          <cell r="F43">
            <v>707</v>
          </cell>
          <cell r="G43">
            <v>380</v>
          </cell>
          <cell r="H43">
            <v>15658</v>
          </cell>
          <cell r="I43">
            <v>19611</v>
          </cell>
        </row>
        <row r="44">
          <cell r="B44">
            <v>42659</v>
          </cell>
          <cell r="C44">
            <v>771</v>
          </cell>
          <cell r="D44">
            <v>380</v>
          </cell>
          <cell r="E44">
            <v>1087</v>
          </cell>
          <cell r="F44">
            <v>380</v>
          </cell>
          <cell r="G44">
            <v>1339</v>
          </cell>
          <cell r="H44">
            <v>14319</v>
          </cell>
          <cell r="I44">
            <v>18276</v>
          </cell>
        </row>
        <row r="45">
          <cell r="B45">
            <v>42629</v>
          </cell>
          <cell r="C45">
            <v>1337</v>
          </cell>
          <cell r="D45">
            <v>1467</v>
          </cell>
          <cell r="E45">
            <v>380</v>
          </cell>
          <cell r="F45">
            <v>1339</v>
          </cell>
          <cell r="G45">
            <v>1280</v>
          </cell>
          <cell r="H45">
            <v>13039</v>
          </cell>
          <cell r="I45">
            <v>18842</v>
          </cell>
        </row>
        <row r="46">
          <cell r="B46">
            <v>42598</v>
          </cell>
          <cell r="C46">
            <v>1467</v>
          </cell>
          <cell r="D46">
            <v>1476</v>
          </cell>
          <cell r="E46">
            <v>1339</v>
          </cell>
          <cell r="F46">
            <v>1280</v>
          </cell>
          <cell r="G46">
            <v>520</v>
          </cell>
          <cell r="H46">
            <v>12519</v>
          </cell>
          <cell r="I46">
            <v>18601</v>
          </cell>
        </row>
        <row r="47">
          <cell r="B47">
            <v>42690</v>
          </cell>
          <cell r="C47">
            <v>217085.87</v>
          </cell>
          <cell r="D47">
            <v>7618</v>
          </cell>
          <cell r="E47">
            <v>2361</v>
          </cell>
          <cell r="F47">
            <v>409</v>
          </cell>
          <cell r="G47">
            <v>675</v>
          </cell>
          <cell r="H47">
            <v>11826</v>
          </cell>
          <cell r="I47">
            <v>239974.87</v>
          </cell>
        </row>
        <row r="48">
          <cell r="B48">
            <v>42659</v>
          </cell>
          <cell r="C48">
            <v>162940</v>
          </cell>
          <cell r="D48">
            <v>2876</v>
          </cell>
          <cell r="E48">
            <v>516</v>
          </cell>
          <cell r="F48">
            <v>1418</v>
          </cell>
          <cell r="G48">
            <v>2030</v>
          </cell>
          <cell r="H48">
            <v>12620</v>
          </cell>
          <cell r="I48">
            <v>182400</v>
          </cell>
        </row>
        <row r="49">
          <cell r="B49">
            <v>42629</v>
          </cell>
          <cell r="C49">
            <v>209406</v>
          </cell>
          <cell r="D49">
            <v>4386</v>
          </cell>
          <cell r="E49">
            <v>1112</v>
          </cell>
          <cell r="F49">
            <v>2378</v>
          </cell>
          <cell r="G49">
            <v>5278</v>
          </cell>
          <cell r="H49">
            <v>7476</v>
          </cell>
          <cell r="I49">
            <v>230036</v>
          </cell>
        </row>
        <row r="50">
          <cell r="B50">
            <v>42598</v>
          </cell>
          <cell r="C50">
            <v>185003</v>
          </cell>
          <cell r="D50">
            <v>1842</v>
          </cell>
          <cell r="E50">
            <v>2611</v>
          </cell>
          <cell r="F50">
            <v>3763</v>
          </cell>
          <cell r="G50">
            <v>1760</v>
          </cell>
          <cell r="H50">
            <v>9134</v>
          </cell>
          <cell r="I50">
            <v>204113</v>
          </cell>
        </row>
        <row r="51">
          <cell r="B51">
            <v>42690</v>
          </cell>
          <cell r="C51">
            <v>240103.05</v>
          </cell>
          <cell r="D51">
            <v>2459</v>
          </cell>
          <cell r="E51">
            <v>2621</v>
          </cell>
          <cell r="F51">
            <v>3507</v>
          </cell>
          <cell r="G51">
            <v>2202</v>
          </cell>
          <cell r="H51">
            <v>11225.55</v>
          </cell>
          <cell r="I51">
            <v>262117.59999999998</v>
          </cell>
        </row>
        <row r="52">
          <cell r="B52">
            <v>42659</v>
          </cell>
          <cell r="C52">
            <v>155421</v>
          </cell>
          <cell r="D52">
            <v>5763</v>
          </cell>
          <cell r="E52">
            <v>5353</v>
          </cell>
          <cell r="F52">
            <v>2202</v>
          </cell>
          <cell r="G52">
            <v>4614</v>
          </cell>
          <cell r="H52">
            <v>9219</v>
          </cell>
          <cell r="I52">
            <v>182572</v>
          </cell>
        </row>
        <row r="53">
          <cell r="B53">
            <v>42629</v>
          </cell>
          <cell r="C53">
            <v>197193</v>
          </cell>
          <cell r="D53">
            <v>6964</v>
          </cell>
          <cell r="E53">
            <v>3896</v>
          </cell>
          <cell r="F53">
            <v>5109</v>
          </cell>
          <cell r="G53">
            <v>1785</v>
          </cell>
          <cell r="H53">
            <v>8381</v>
          </cell>
          <cell r="I53">
            <v>223328</v>
          </cell>
        </row>
        <row r="54">
          <cell r="B54">
            <v>42598</v>
          </cell>
          <cell r="C54">
            <v>230581</v>
          </cell>
          <cell r="D54">
            <v>7310</v>
          </cell>
          <cell r="E54">
            <v>6626</v>
          </cell>
          <cell r="F54">
            <v>2280</v>
          </cell>
          <cell r="G54">
            <v>11360</v>
          </cell>
          <cell r="H54">
            <v>6972</v>
          </cell>
          <cell r="I54">
            <v>265129</v>
          </cell>
        </row>
        <row r="55">
          <cell r="B55">
            <v>42690</v>
          </cell>
          <cell r="C55">
            <v>200522.9</v>
          </cell>
          <cell r="D55">
            <v>68571.06</v>
          </cell>
          <cell r="E55">
            <v>138162.85999999999</v>
          </cell>
          <cell r="F55">
            <v>12369.58</v>
          </cell>
          <cell r="G55">
            <v>4442.7700000000004</v>
          </cell>
          <cell r="H55">
            <v>45075.09</v>
          </cell>
          <cell r="I55">
            <v>469144.26</v>
          </cell>
        </row>
        <row r="56">
          <cell r="B56">
            <v>42659</v>
          </cell>
          <cell r="C56">
            <v>242351</v>
          </cell>
          <cell r="D56">
            <v>166564</v>
          </cell>
          <cell r="E56">
            <v>22734</v>
          </cell>
          <cell r="F56">
            <v>8874</v>
          </cell>
          <cell r="G56">
            <v>6719</v>
          </cell>
          <cell r="H56">
            <v>38682</v>
          </cell>
          <cell r="I56">
            <v>485924</v>
          </cell>
        </row>
        <row r="57">
          <cell r="B57">
            <v>42629</v>
          </cell>
          <cell r="C57">
            <v>202242</v>
          </cell>
          <cell r="D57">
            <v>28757</v>
          </cell>
          <cell r="E57">
            <v>9982</v>
          </cell>
          <cell r="F57">
            <v>7610</v>
          </cell>
          <cell r="G57">
            <v>5939</v>
          </cell>
          <cell r="H57">
            <v>41116</v>
          </cell>
          <cell r="I57">
            <v>295646</v>
          </cell>
        </row>
        <row r="58">
          <cell r="B58">
            <v>42598</v>
          </cell>
          <cell r="C58">
            <v>213473</v>
          </cell>
          <cell r="D58">
            <v>17312</v>
          </cell>
          <cell r="E58">
            <v>10527</v>
          </cell>
          <cell r="F58">
            <v>12538</v>
          </cell>
          <cell r="G58">
            <v>8147</v>
          </cell>
          <cell r="H58">
            <v>46976</v>
          </cell>
          <cell r="I58">
            <v>308972</v>
          </cell>
        </row>
        <row r="59">
          <cell r="B59">
            <v>42690</v>
          </cell>
          <cell r="C59">
            <v>210216.65</v>
          </cell>
          <cell r="D59">
            <v>57900.54</v>
          </cell>
          <cell r="E59">
            <v>29919.31</v>
          </cell>
          <cell r="F59">
            <v>23719.55</v>
          </cell>
          <cell r="G59">
            <v>19601.04</v>
          </cell>
          <cell r="H59">
            <v>152764.66</v>
          </cell>
          <cell r="I59">
            <v>494121.75</v>
          </cell>
        </row>
        <row r="60">
          <cell r="B60">
            <v>42659</v>
          </cell>
          <cell r="C60">
            <v>178650</v>
          </cell>
          <cell r="D60">
            <v>59007</v>
          </cell>
          <cell r="E60">
            <v>30901</v>
          </cell>
          <cell r="F60">
            <v>22387</v>
          </cell>
          <cell r="G60">
            <v>17826</v>
          </cell>
          <cell r="H60">
            <v>141628</v>
          </cell>
          <cell r="I60">
            <v>450400</v>
          </cell>
        </row>
        <row r="61">
          <cell r="B61">
            <v>42629</v>
          </cell>
          <cell r="C61">
            <v>208622</v>
          </cell>
          <cell r="D61">
            <v>54387</v>
          </cell>
          <cell r="E61">
            <v>22877</v>
          </cell>
          <cell r="F61">
            <v>19673</v>
          </cell>
          <cell r="G61">
            <v>15123</v>
          </cell>
          <cell r="H61">
            <v>146215</v>
          </cell>
          <cell r="I61">
            <v>466897</v>
          </cell>
        </row>
        <row r="62">
          <cell r="B62">
            <v>42598</v>
          </cell>
          <cell r="C62">
            <v>187075</v>
          </cell>
          <cell r="D62">
            <v>46806</v>
          </cell>
          <cell r="E62">
            <v>23156</v>
          </cell>
          <cell r="F62">
            <v>18185</v>
          </cell>
          <cell r="G62">
            <v>23313</v>
          </cell>
          <cell r="H62">
            <v>143314</v>
          </cell>
          <cell r="I62">
            <v>441850</v>
          </cell>
        </row>
        <row r="63">
          <cell r="B63">
            <v>42690</v>
          </cell>
          <cell r="C63">
            <v>68371.19</v>
          </cell>
          <cell r="D63">
            <v>6027.38</v>
          </cell>
          <cell r="E63">
            <v>1795.51</v>
          </cell>
          <cell r="F63">
            <v>1990.24</v>
          </cell>
          <cell r="G63">
            <v>3817</v>
          </cell>
          <cell r="H63">
            <v>10838.87</v>
          </cell>
          <cell r="I63">
            <v>92840.19</v>
          </cell>
        </row>
        <row r="64">
          <cell r="B64">
            <v>42659</v>
          </cell>
          <cell r="C64">
            <v>78376</v>
          </cell>
          <cell r="D64">
            <v>5352</v>
          </cell>
          <cell r="E64">
            <v>2137</v>
          </cell>
          <cell r="F64">
            <v>3862</v>
          </cell>
          <cell r="G64">
            <v>1072</v>
          </cell>
          <cell r="H64">
            <v>10760</v>
          </cell>
          <cell r="I64">
            <v>101559</v>
          </cell>
        </row>
        <row r="65">
          <cell r="B65">
            <v>42629</v>
          </cell>
          <cell r="C65">
            <v>81623</v>
          </cell>
          <cell r="D65">
            <v>6736</v>
          </cell>
          <cell r="E65">
            <v>3455</v>
          </cell>
          <cell r="F65">
            <v>1036</v>
          </cell>
          <cell r="G65">
            <v>1948</v>
          </cell>
          <cell r="H65">
            <v>11526</v>
          </cell>
          <cell r="I65">
            <v>106325</v>
          </cell>
        </row>
        <row r="66">
          <cell r="B66">
            <v>42598</v>
          </cell>
          <cell r="C66">
            <v>109827</v>
          </cell>
          <cell r="D66">
            <v>7043</v>
          </cell>
          <cell r="E66">
            <v>1890</v>
          </cell>
          <cell r="F66">
            <v>1655</v>
          </cell>
          <cell r="G66">
            <v>509</v>
          </cell>
          <cell r="H66">
            <v>13216</v>
          </cell>
          <cell r="I66">
            <v>134140</v>
          </cell>
        </row>
        <row r="67">
          <cell r="B67">
            <v>42690</v>
          </cell>
          <cell r="C67">
            <v>36934.230000000003</v>
          </cell>
          <cell r="D67">
            <v>9902.41</v>
          </cell>
          <cell r="E67">
            <v>3280.59</v>
          </cell>
          <cell r="F67">
            <v>3545.01</v>
          </cell>
          <cell r="G67">
            <v>786.83</v>
          </cell>
          <cell r="H67">
            <v>19223.849999999999</v>
          </cell>
          <cell r="I67">
            <v>73672.92</v>
          </cell>
        </row>
        <row r="68">
          <cell r="B68">
            <v>42659</v>
          </cell>
          <cell r="C68">
            <v>46838</v>
          </cell>
          <cell r="D68">
            <v>11192</v>
          </cell>
          <cell r="E68">
            <v>13763</v>
          </cell>
          <cell r="F68">
            <v>13820</v>
          </cell>
          <cell r="G68">
            <v>1668</v>
          </cell>
          <cell r="H68">
            <v>44014</v>
          </cell>
          <cell r="I68">
            <v>131295</v>
          </cell>
        </row>
        <row r="69">
          <cell r="B69">
            <v>42629</v>
          </cell>
          <cell r="C69">
            <v>54657</v>
          </cell>
          <cell r="D69">
            <v>20466</v>
          </cell>
          <cell r="E69">
            <v>13259</v>
          </cell>
          <cell r="F69">
            <v>10076</v>
          </cell>
          <cell r="G69">
            <v>7664</v>
          </cell>
          <cell r="H69">
            <v>180658</v>
          </cell>
          <cell r="I69">
            <v>286779</v>
          </cell>
        </row>
        <row r="70">
          <cell r="B70">
            <v>42598</v>
          </cell>
          <cell r="C70">
            <v>52670</v>
          </cell>
          <cell r="D70">
            <v>19547</v>
          </cell>
          <cell r="E70">
            <v>11751</v>
          </cell>
          <cell r="F70">
            <v>7640</v>
          </cell>
          <cell r="G70">
            <v>16326</v>
          </cell>
          <cell r="H70">
            <v>171364</v>
          </cell>
          <cell r="I70">
            <v>279298</v>
          </cell>
        </row>
        <row r="71">
          <cell r="B71">
            <v>42690</v>
          </cell>
          <cell r="C71">
            <v>154534.64000000001</v>
          </cell>
          <cell r="D71">
            <v>87601.97</v>
          </cell>
          <cell r="E71">
            <v>92705.19</v>
          </cell>
          <cell r="F71">
            <v>73445.66</v>
          </cell>
          <cell r="G71">
            <v>58817.289999999994</v>
          </cell>
          <cell r="H71">
            <v>543513.82000000007</v>
          </cell>
          <cell r="I71">
            <v>1010618.5700000001</v>
          </cell>
        </row>
        <row r="72">
          <cell r="B72">
            <v>42659</v>
          </cell>
          <cell r="C72">
            <v>165714</v>
          </cell>
          <cell r="D72">
            <v>95076</v>
          </cell>
          <cell r="E72">
            <v>83003</v>
          </cell>
          <cell r="F72">
            <v>63526</v>
          </cell>
          <cell r="G72">
            <v>51052</v>
          </cell>
          <cell r="H72">
            <v>495612</v>
          </cell>
          <cell r="I72">
            <v>953984</v>
          </cell>
        </row>
        <row r="73">
          <cell r="B73">
            <v>42629</v>
          </cell>
          <cell r="C73">
            <v>165763</v>
          </cell>
          <cell r="D73">
            <v>87447</v>
          </cell>
          <cell r="E73">
            <v>69430</v>
          </cell>
          <cell r="F73">
            <v>57363</v>
          </cell>
          <cell r="G73">
            <v>41507</v>
          </cell>
          <cell r="H73">
            <v>472569</v>
          </cell>
          <cell r="I73">
            <v>894080</v>
          </cell>
        </row>
        <row r="74">
          <cell r="B74">
            <v>42598</v>
          </cell>
          <cell r="C74">
            <v>156300</v>
          </cell>
          <cell r="D74">
            <v>76900</v>
          </cell>
          <cell r="E74">
            <v>67170</v>
          </cell>
          <cell r="F74">
            <v>45049</v>
          </cell>
          <cell r="G74">
            <v>58104</v>
          </cell>
          <cell r="H74">
            <v>428103</v>
          </cell>
          <cell r="I74">
            <v>831626</v>
          </cell>
        </row>
        <row r="75">
          <cell r="B75">
            <v>42690</v>
          </cell>
          <cell r="C75">
            <v>5458455.6500000004</v>
          </cell>
          <cell r="D75">
            <v>1615694.23</v>
          </cell>
          <cell r="E75">
            <v>1745084.5099999998</v>
          </cell>
          <cell r="F75">
            <v>1291967.93</v>
          </cell>
          <cell r="G75">
            <v>1015871.5199999999</v>
          </cell>
          <cell r="H75">
            <v>3958024.5900000003</v>
          </cell>
          <cell r="I75">
            <v>15085098.43</v>
          </cell>
        </row>
        <row r="78">
          <cell r="C78">
            <v>930091.18</v>
          </cell>
          <cell r="D78">
            <v>1012431.96</v>
          </cell>
          <cell r="E78">
            <v>820394.69</v>
          </cell>
          <cell r="F78">
            <v>869364</v>
          </cell>
          <cell r="G78">
            <v>797100.29</v>
          </cell>
          <cell r="H78">
            <v>2410542.5700000003</v>
          </cell>
          <cell r="I78">
            <v>6839924.6900000004</v>
          </cell>
        </row>
        <row r="79">
          <cell r="C79">
            <v>0.13597973985880246</v>
          </cell>
          <cell r="D79">
            <v>0.14801799813383618</v>
          </cell>
          <cell r="E79">
            <v>0.1199420647422362</v>
          </cell>
          <cell r="F79">
            <v>0.12710139941613888</v>
          </cell>
          <cell r="G79">
            <v>0.11653641321012849</v>
          </cell>
          <cell r="H79">
            <v>0.35242238463885778</v>
          </cell>
        </row>
        <row r="80">
          <cell r="C80">
            <v>4528364.4700000007</v>
          </cell>
          <cell r="D80">
            <v>603262.27</v>
          </cell>
          <cell r="E80">
            <v>924689.81999999983</v>
          </cell>
          <cell r="F80">
            <v>422603.92999999993</v>
          </cell>
          <cell r="G80">
            <v>218771.22999999986</v>
          </cell>
          <cell r="H80">
            <v>1547482.02</v>
          </cell>
          <cell r="I80">
            <v>8245173.7399999993</v>
          </cell>
        </row>
        <row r="81">
          <cell r="C81">
            <v>0.54921395385902461</v>
          </cell>
          <cell r="D81">
            <v>7.316550130088588E-2</v>
          </cell>
          <cell r="E81">
            <v>0.11214922197624909</v>
          </cell>
          <cell r="F81">
            <v>5.1254702851173631E-2</v>
          </cell>
          <cell r="G81">
            <v>2.6533246830041921E-2</v>
          </cell>
          <cell r="H81">
            <v>0.18768337318262504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8"/>
      <sheetName val="2009"/>
      <sheetName val="2012"/>
      <sheetName val="2015"/>
    </sheetNames>
    <sheetDataSet>
      <sheetData sheetId="0"/>
      <sheetData sheetId="1"/>
      <sheetData sheetId="2"/>
      <sheetData sheetId="3">
        <row r="149">
          <cell r="B149">
            <v>2143253</v>
          </cell>
          <cell r="C149">
            <v>18997</v>
          </cell>
          <cell r="D149">
            <v>112.82060325314524</v>
          </cell>
        </row>
        <row r="150">
          <cell r="B150">
            <v>2194531</v>
          </cell>
          <cell r="C150">
            <v>17514</v>
          </cell>
          <cell r="D150">
            <v>125.3015302044079</v>
          </cell>
        </row>
        <row r="151">
          <cell r="B151">
            <v>2213361</v>
          </cell>
          <cell r="C151">
            <v>18982</v>
          </cell>
          <cell r="D151">
            <v>116.60315035296597</v>
          </cell>
        </row>
        <row r="152">
          <cell r="B152">
            <v>2146525</v>
          </cell>
          <cell r="C152">
            <v>20168</v>
          </cell>
          <cell r="D152">
            <v>106.43221935739786</v>
          </cell>
        </row>
        <row r="153">
          <cell r="B153">
            <v>2240314.31</v>
          </cell>
          <cell r="C153">
            <v>18062</v>
          </cell>
          <cell r="D153">
            <v>124.03467556195328</v>
          </cell>
        </row>
        <row r="154">
          <cell r="B154">
            <v>2078323</v>
          </cell>
          <cell r="C154">
            <v>19286</v>
          </cell>
          <cell r="D154">
            <v>107.76329980296588</v>
          </cell>
        </row>
        <row r="155">
          <cell r="B155">
            <v>2184255</v>
          </cell>
          <cell r="C155">
            <v>18687</v>
          </cell>
          <cell r="D155">
            <v>116.88633809600258</v>
          </cell>
        </row>
        <row r="156">
          <cell r="B156">
            <v>2471604</v>
          </cell>
          <cell r="C156">
            <v>21117</v>
          </cell>
          <cell r="D156">
            <v>117.04333001846854</v>
          </cell>
        </row>
        <row r="157">
          <cell r="B157">
            <v>2245555</v>
          </cell>
          <cell r="C157">
            <v>19525</v>
          </cell>
          <cell r="D157">
            <v>115.00921895006402</v>
          </cell>
        </row>
        <row r="158">
          <cell r="B158">
            <v>2038951</v>
          </cell>
          <cell r="C158">
            <v>18475</v>
          </cell>
          <cell r="D158">
            <v>110.36270635994588</v>
          </cell>
        </row>
        <row r="159">
          <cell r="B159">
            <v>2006627</v>
          </cell>
          <cell r="C159">
            <v>18390</v>
          </cell>
          <cell r="D159">
            <v>109.11511691136488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9"/>
  <sheetViews>
    <sheetView tabSelected="1" workbookViewId="0">
      <selection activeCell="G18" sqref="G18"/>
    </sheetView>
  </sheetViews>
  <sheetFormatPr defaultRowHeight="15" x14ac:dyDescent="0.25"/>
  <cols>
    <col min="1" max="1" width="11.7109375" customWidth="1"/>
    <col min="2" max="7" width="14" customWidth="1"/>
    <col min="8" max="8" width="11.28515625" customWidth="1"/>
    <col min="9" max="9" width="3.85546875" customWidth="1"/>
    <col min="10" max="10" width="11.7109375" customWidth="1"/>
    <col min="11" max="16" width="12.5703125" customWidth="1"/>
    <col min="17" max="17" width="10.7109375" customWidth="1"/>
  </cols>
  <sheetData>
    <row r="4" spans="1:17" x14ac:dyDescent="0.25">
      <c r="A4" s="1" t="s">
        <v>0</v>
      </c>
      <c r="B4" s="2"/>
      <c r="C4" s="2"/>
      <c r="D4" s="2"/>
      <c r="E4" s="2"/>
      <c r="F4" s="3"/>
      <c r="G4" s="3"/>
      <c r="H4" s="2"/>
      <c r="I4" s="4"/>
      <c r="J4" s="5" t="s">
        <v>1</v>
      </c>
      <c r="K4" s="5"/>
      <c r="L4" s="5"/>
      <c r="M4" s="5"/>
      <c r="N4" s="5"/>
      <c r="O4" s="6"/>
      <c r="P4" s="6"/>
      <c r="Q4" s="5"/>
    </row>
    <row r="5" spans="1:17" x14ac:dyDescent="0.25">
      <c r="A5" s="1" t="s">
        <v>2</v>
      </c>
      <c r="B5" s="2"/>
      <c r="C5" s="2"/>
      <c r="D5" s="2"/>
      <c r="E5" s="2"/>
      <c r="F5" s="3"/>
      <c r="G5" s="3"/>
      <c r="H5" s="2"/>
      <c r="I5" s="4"/>
      <c r="J5" s="5" t="s">
        <v>2</v>
      </c>
      <c r="K5" s="5"/>
      <c r="L5" s="5"/>
      <c r="M5" s="5"/>
      <c r="N5" s="5"/>
      <c r="O5" s="6"/>
      <c r="P5" s="6"/>
      <c r="Q5" s="5"/>
    </row>
    <row r="6" spans="1:17" ht="15.75" thickBot="1" x14ac:dyDescent="0.3">
      <c r="A6" s="7"/>
      <c r="B6" s="8">
        <f>'[1]CHG REV'!$B$6</f>
        <v>2011</v>
      </c>
      <c r="C6" s="8">
        <f>'[1]CHG REV'!$C$6</f>
        <v>2012</v>
      </c>
      <c r="D6" s="8">
        <f>'[1]CHG REV'!$D$6</f>
        <v>2013</v>
      </c>
      <c r="E6" s="8">
        <f>'[1]CHG REV'!$E$6</f>
        <v>2014</v>
      </c>
      <c r="F6" s="9">
        <f>'[1]CHG REV'!$F$6</f>
        <v>2015</v>
      </c>
      <c r="G6" s="9">
        <f>'[1]CHG REV'!$G$6</f>
        <v>2016</v>
      </c>
      <c r="H6" s="10" t="str">
        <f>'[1]CHG REV'!$H$6</f>
        <v>DIFF</v>
      </c>
      <c r="I6" s="10"/>
      <c r="J6" s="11"/>
      <c r="K6" s="10">
        <f>'[1]CHG REV'!$L$6</f>
        <v>2011</v>
      </c>
      <c r="L6" s="10">
        <f>'[1]CHG REV'!$M$6</f>
        <v>2012</v>
      </c>
      <c r="M6" s="10">
        <f>'[1]CHG REV'!$N$6</f>
        <v>2013</v>
      </c>
      <c r="N6" s="10">
        <f>'[1]CHG REV'!$O$6</f>
        <v>2014</v>
      </c>
      <c r="O6" s="12">
        <f>'[1]CHG REV'!$P$6</f>
        <v>2015</v>
      </c>
      <c r="P6" s="12">
        <f>'[1]CHG REV'!$Q$6</f>
        <v>2016</v>
      </c>
      <c r="Q6" s="10" t="str">
        <f>'[1]CHG REV'!$R$6</f>
        <v>DIFF</v>
      </c>
    </row>
    <row r="7" spans="1:17" x14ac:dyDescent="0.25">
      <c r="A7" s="13" t="s">
        <v>4</v>
      </c>
      <c r="B7" s="22">
        <f>'[1]CHG REV'!B7</f>
        <v>4668995.99</v>
      </c>
      <c r="C7" s="23">
        <f>'[1]CHG REV'!C7</f>
        <v>4543442.16</v>
      </c>
      <c r="D7" s="23">
        <f>'[1]CHG REV'!D7</f>
        <v>6423388.2599999998</v>
      </c>
      <c r="E7" s="23">
        <f>'[1]CHG REV'!E7</f>
        <v>8095417.3099999996</v>
      </c>
      <c r="F7" s="23">
        <f>'[1]CHG REV'!F7</f>
        <v>8585202.0199999996</v>
      </c>
      <c r="G7" s="24">
        <f>'[1]CHG REV'!G7</f>
        <v>9100556.7200000007</v>
      </c>
      <c r="H7" s="107">
        <f>'[1]CHG REV'!H7</f>
        <v>515354.70000000112</v>
      </c>
      <c r="I7" s="14"/>
      <c r="J7" s="15" t="s">
        <v>4</v>
      </c>
      <c r="K7" s="22">
        <f>'[1]CHG REV'!L7</f>
        <v>1652363.6</v>
      </c>
      <c r="L7" s="30">
        <f>'[1]CHG REV'!M7</f>
        <v>1474497.15</v>
      </c>
      <c r="M7" s="30">
        <f>'[1]CHG REV'!N7</f>
        <v>1617603</v>
      </c>
      <c r="N7" s="30">
        <f>'[1]CHG REV'!O7</f>
        <v>1646205.95</v>
      </c>
      <c r="O7" s="30">
        <f>'[1]CHG REV'!P7</f>
        <v>1880719.35</v>
      </c>
      <c r="P7" s="31">
        <f>'[1]CHG REV'!Q7</f>
        <v>2107917.59</v>
      </c>
      <c r="Q7" s="107">
        <f>'[1]CHG REV'!R7</f>
        <v>227198.23999999976</v>
      </c>
    </row>
    <row r="8" spans="1:17" x14ac:dyDescent="0.25">
      <c r="A8" s="13" t="s">
        <v>5</v>
      </c>
      <c r="B8" s="25">
        <f>'[1]CHG REV'!B8</f>
        <v>4964163.8899999997</v>
      </c>
      <c r="C8" s="20">
        <f>'[1]CHG REV'!C8</f>
        <v>4813117.22</v>
      </c>
      <c r="D8" s="20">
        <f>'[1]CHG REV'!D8</f>
        <v>4830649.3600000003</v>
      </c>
      <c r="E8" s="20">
        <f>'[1]CHG REV'!E8</f>
        <v>6254349.5899999999</v>
      </c>
      <c r="F8" s="20">
        <f>'[1]CHG REV'!F8</f>
        <v>7303967.3099999996</v>
      </c>
      <c r="G8" s="26">
        <f>'[1]CHG REV'!G8</f>
        <v>8501471.8699999992</v>
      </c>
      <c r="H8" s="108">
        <f>'[1]CHG REV'!H8</f>
        <v>1197504.5599999996</v>
      </c>
      <c r="I8" s="14"/>
      <c r="J8" s="15" t="s">
        <v>5</v>
      </c>
      <c r="K8" s="25">
        <f>'[1]CHG REV'!L8</f>
        <v>1333330.3799999999</v>
      </c>
      <c r="L8" s="21">
        <f>'[1]CHG REV'!M8</f>
        <v>1311504.98</v>
      </c>
      <c r="M8" s="21">
        <f>'[1]CHG REV'!N8</f>
        <v>1530201.48</v>
      </c>
      <c r="N8" s="21">
        <f>'[1]CHG REV'!O8</f>
        <v>1655770.54</v>
      </c>
      <c r="O8" s="21">
        <f>'[1]CHG REV'!P8</f>
        <v>1842204.43</v>
      </c>
      <c r="P8" s="32">
        <f>'[1]CHG REV'!Q8</f>
        <v>2197167.4</v>
      </c>
      <c r="Q8" s="108">
        <f>'[1]CHG REV'!R8</f>
        <v>354962.97</v>
      </c>
    </row>
    <row r="9" spans="1:17" x14ac:dyDescent="0.25">
      <c r="A9" s="13" t="s">
        <v>6</v>
      </c>
      <c r="B9" s="25">
        <f>'[1]CHG REV'!B9</f>
        <v>5270262.34</v>
      </c>
      <c r="C9" s="20">
        <f>'[1]CHG REV'!C9</f>
        <v>5596234.71</v>
      </c>
      <c r="D9" s="20">
        <f>'[1]CHG REV'!D9</f>
        <v>5559002.5099999998</v>
      </c>
      <c r="E9" s="20">
        <f>'[1]CHG REV'!E9</f>
        <v>6908123.0499999998</v>
      </c>
      <c r="F9" s="20">
        <f>'[1]CHG REV'!F9</f>
        <v>7229831.5300000003</v>
      </c>
      <c r="G9" s="26">
        <f>'[1]CHG REV'!G9</f>
        <v>9186513.25</v>
      </c>
      <c r="H9" s="108">
        <f>'[1]CHG REV'!H9</f>
        <v>1956681.7199999997</v>
      </c>
      <c r="I9" s="14"/>
      <c r="J9" s="15" t="s">
        <v>6</v>
      </c>
      <c r="K9" s="25">
        <f>'[1]CHG REV'!L9</f>
        <v>1531434.65</v>
      </c>
      <c r="L9" s="21">
        <f>'[1]CHG REV'!M9</f>
        <v>1378282.66</v>
      </c>
      <c r="M9" s="21">
        <f>'[1]CHG REV'!N9</f>
        <v>1525396.46</v>
      </c>
      <c r="N9" s="21">
        <f>'[1]CHG REV'!O9</f>
        <v>1643332.93</v>
      </c>
      <c r="O9" s="21">
        <f>'[1]CHG REV'!P9</f>
        <v>1903939.09</v>
      </c>
      <c r="P9" s="32">
        <f>'[1]CHG REV'!Q9</f>
        <v>2238533.67</v>
      </c>
      <c r="Q9" s="108">
        <f>'[1]CHG REV'!R9</f>
        <v>334594.57999999984</v>
      </c>
    </row>
    <row r="10" spans="1:17" x14ac:dyDescent="0.25">
      <c r="A10" s="13" t="s">
        <v>7</v>
      </c>
      <c r="B10" s="25">
        <f>'[1]CHG REV'!B10</f>
        <v>4798385.32</v>
      </c>
      <c r="C10" s="20">
        <f>'[1]CHG REV'!C10</f>
        <v>4692285.3499999996</v>
      </c>
      <c r="D10" s="20">
        <f>'[1]CHG REV'!D10</f>
        <v>5387162.2800000003</v>
      </c>
      <c r="E10" s="20">
        <f>'[1]CHG REV'!E10</f>
        <v>7546039.29</v>
      </c>
      <c r="F10" s="20">
        <f>'[1]CHG REV'!F10</f>
        <v>8313998.5499999998</v>
      </c>
      <c r="G10" s="26">
        <f>'[1]CHG REV'!G10</f>
        <v>9656492.8200000003</v>
      </c>
      <c r="H10" s="108">
        <f>'[1]CHG REV'!H10</f>
        <v>1342494.2700000005</v>
      </c>
      <c r="I10" s="14"/>
      <c r="J10" s="15" t="s">
        <v>7</v>
      </c>
      <c r="K10" s="25">
        <f>'[1]CHG REV'!L10</f>
        <v>1415941.06</v>
      </c>
      <c r="L10" s="21">
        <f>'[1]CHG REV'!M10</f>
        <v>1519408.43</v>
      </c>
      <c r="M10" s="21">
        <f>'[1]CHG REV'!N10</f>
        <v>1592148.67</v>
      </c>
      <c r="N10" s="21">
        <f>'[1]CHG REV'!O10</f>
        <v>1681241.81</v>
      </c>
      <c r="O10" s="21">
        <f>'[1]CHG REV'!P10</f>
        <v>1817874.3</v>
      </c>
      <c r="P10" s="32">
        <f>'[1]CHG REV'!Q10</f>
        <v>2113976.7999999998</v>
      </c>
      <c r="Q10" s="108">
        <f>'[1]CHG REV'!R10</f>
        <v>296102.49999999977</v>
      </c>
    </row>
    <row r="11" spans="1:17" x14ac:dyDescent="0.25">
      <c r="A11" s="13" t="s">
        <v>8</v>
      </c>
      <c r="B11" s="25">
        <f>'[1]CHG REV'!B11</f>
        <v>5170396.3099999996</v>
      </c>
      <c r="C11" s="20">
        <f>'[1]CHG REV'!C11</f>
        <v>4899460.3899999997</v>
      </c>
      <c r="D11" s="20">
        <f>'[1]CHG REV'!D11</f>
        <v>5433075.6799999997</v>
      </c>
      <c r="E11" s="20">
        <f>'[1]CHG REV'!E11</f>
        <v>6745752.8600000003</v>
      </c>
      <c r="F11" s="20">
        <f>'[1]CHG REV'!F11</f>
        <v>8631787.4900000002</v>
      </c>
      <c r="G11" s="26">
        <f>'[1]CHG REV'!G11</f>
        <v>8611415.5800000001</v>
      </c>
      <c r="H11" s="108">
        <f>'[1]CHG REV'!H11</f>
        <v>-20371.910000000149</v>
      </c>
      <c r="I11" s="14"/>
      <c r="J11" s="15" t="s">
        <v>8</v>
      </c>
      <c r="K11" s="25">
        <f>'[1]CHG REV'!L11</f>
        <v>1510316.53</v>
      </c>
      <c r="L11" s="21">
        <f>'[1]CHG REV'!M11</f>
        <v>1403434.12</v>
      </c>
      <c r="M11" s="21">
        <f>'[1]CHG REV'!N11</f>
        <v>1538678.4</v>
      </c>
      <c r="N11" s="21">
        <f>'[1]CHG REV'!O11</f>
        <v>1704188.87</v>
      </c>
      <c r="O11" s="21">
        <f>'[1]CHG REV'!P11</f>
        <v>2063823.4</v>
      </c>
      <c r="P11" s="32">
        <f>'[1]CHG REV'!Q11</f>
        <v>2257608.9900000002</v>
      </c>
      <c r="Q11" s="108">
        <f>'[1]CHG REV'!R11</f>
        <v>193785.59000000032</v>
      </c>
    </row>
    <row r="12" spans="1:17" x14ac:dyDescent="0.25">
      <c r="A12" s="13" t="s">
        <v>9</v>
      </c>
      <c r="B12" s="25">
        <f>'[1]CHG REV'!B12</f>
        <v>5197880.26</v>
      </c>
      <c r="C12" s="20">
        <f>'[1]CHG REV'!C12</f>
        <v>5285866.13</v>
      </c>
      <c r="D12" s="20">
        <f>'[1]CHG REV'!D12</f>
        <v>4896381.92</v>
      </c>
      <c r="E12" s="20">
        <f>'[1]CHG REV'!E12</f>
        <v>7081694.54</v>
      </c>
      <c r="F12" s="20">
        <f>'[1]CHG REV'!F12</f>
        <v>9017417.0099999998</v>
      </c>
      <c r="G12" s="26">
        <f>'[1]CHG REV'!G12</f>
        <v>9461177.3699999992</v>
      </c>
      <c r="H12" s="108">
        <f>'[1]CHG REV'!H12</f>
        <v>443760.3599999994</v>
      </c>
      <c r="I12" s="14"/>
      <c r="J12" s="15" t="s">
        <v>9</v>
      </c>
      <c r="K12" s="25">
        <f>'[1]CHG REV'!L12</f>
        <v>1405722.44</v>
      </c>
      <c r="L12" s="21">
        <f>'[1]CHG REV'!M12</f>
        <v>1260052.07</v>
      </c>
      <c r="M12" s="21">
        <f>'[1]CHG REV'!N12</f>
        <v>1324525.79</v>
      </c>
      <c r="N12" s="21">
        <f>'[1]CHG REV'!O12</f>
        <v>1673949.25</v>
      </c>
      <c r="O12" s="21">
        <f>'[1]CHG REV'!P12</f>
        <v>2154525.4</v>
      </c>
      <c r="P12" s="32">
        <f>'[1]CHG REV'!Q12</f>
        <v>2081673.72</v>
      </c>
      <c r="Q12" s="108">
        <f>'[1]CHG REV'!R12</f>
        <v>-72851.679999999935</v>
      </c>
    </row>
    <row r="13" spans="1:17" x14ac:dyDescent="0.25">
      <c r="A13" s="13" t="s">
        <v>10</v>
      </c>
      <c r="B13" s="25">
        <f>'[1]CHG REV'!B13</f>
        <v>4720404.45</v>
      </c>
      <c r="C13" s="20">
        <f>'[1]CHG REV'!C13</f>
        <v>5425502.6900000004</v>
      </c>
      <c r="D13" s="20">
        <f>'[1]CHG REV'!D13</f>
        <v>6070624.7999999998</v>
      </c>
      <c r="E13" s="20">
        <f>'[1]CHG REV'!E13</f>
        <v>7677936.9000000004</v>
      </c>
      <c r="F13" s="20">
        <f>'[1]CHG REV'!F13</f>
        <v>9629234.3399999999</v>
      </c>
      <c r="G13" s="26">
        <f>'[1]CHG REV'!G13</f>
        <v>8915436.8499999996</v>
      </c>
      <c r="H13" s="108">
        <f>'[1]CHG REV'!H13</f>
        <v>-713797.49000000022</v>
      </c>
      <c r="I13" s="14"/>
      <c r="J13" s="15" t="s">
        <v>10</v>
      </c>
      <c r="K13" s="25">
        <f>'[1]CHG REV'!L13</f>
        <v>1344944.73</v>
      </c>
      <c r="L13" s="21">
        <f>'[1]CHG REV'!M13</f>
        <v>1568314.4</v>
      </c>
      <c r="M13" s="21">
        <f>'[1]CHG REV'!N13</f>
        <v>1770465.98</v>
      </c>
      <c r="N13" s="21">
        <f>'[1]CHG REV'!O13</f>
        <v>1700664.49</v>
      </c>
      <c r="O13" s="21">
        <f>'[1]CHG REV'!P13</f>
        <v>2154070.5099999998</v>
      </c>
      <c r="P13" s="32">
        <f>'[1]CHG REV'!Q13</f>
        <v>2186695.39</v>
      </c>
      <c r="Q13" s="108">
        <f>'[1]CHG REV'!R13</f>
        <v>32624.880000000354</v>
      </c>
    </row>
    <row r="14" spans="1:17" x14ac:dyDescent="0.25">
      <c r="A14" s="13" t="s">
        <v>11</v>
      </c>
      <c r="B14" s="25">
        <f>'[1]CHG REV'!B14</f>
        <v>5754523.3300000001</v>
      </c>
      <c r="C14" s="20">
        <f>'[1]CHG REV'!C14</f>
        <v>5642729.71</v>
      </c>
      <c r="D14" s="20">
        <f>'[1]CHG REV'!D14</f>
        <v>6907383.7599999998</v>
      </c>
      <c r="E14" s="20">
        <f>'[1]CHG REV'!E14</f>
        <v>7195862.0700000003</v>
      </c>
      <c r="F14" s="20">
        <f>'[1]CHG REV'!F14</f>
        <v>9238638.6199999992</v>
      </c>
      <c r="G14" s="26">
        <f>'[1]CHG REV'!G14</f>
        <v>10140515.07</v>
      </c>
      <c r="H14" s="108">
        <f>'[1]CHG REV'!H14</f>
        <v>901876.45000000112</v>
      </c>
      <c r="I14" s="14"/>
      <c r="J14" s="15" t="s">
        <v>11</v>
      </c>
      <c r="K14" s="25">
        <f>'[1]CHG REV'!L14</f>
        <v>1568260.35</v>
      </c>
      <c r="L14" s="21">
        <f>'[1]CHG REV'!M14</f>
        <v>1488763.21</v>
      </c>
      <c r="M14" s="21">
        <f>'[1]CHG REV'!N14</f>
        <v>1701992.27</v>
      </c>
      <c r="N14" s="21">
        <f>'[1]CHG REV'!O14</f>
        <v>1816742.8</v>
      </c>
      <c r="O14" s="21">
        <f>'[1]CHG REV'!P14</f>
        <v>2376683.98</v>
      </c>
      <c r="P14" s="32">
        <f>'[1]CHG REV'!Q14</f>
        <v>2431893.1800000002</v>
      </c>
      <c r="Q14" s="108">
        <f>'[1]CHG REV'!R14</f>
        <v>55209.200000000186</v>
      </c>
    </row>
    <row r="15" spans="1:17" x14ac:dyDescent="0.25">
      <c r="A15" s="13" t="s">
        <v>12</v>
      </c>
      <c r="B15" s="25">
        <f>'[1]CHG REV'!B15</f>
        <v>5214011.16</v>
      </c>
      <c r="C15" s="20">
        <f>'[1]CHG REV'!C15</f>
        <v>4630295.67</v>
      </c>
      <c r="D15" s="20">
        <f>'[1]CHG REV'!D15</f>
        <v>6827721.5199999996</v>
      </c>
      <c r="E15" s="20">
        <f>'[1]CHG REV'!E15</f>
        <v>7848625.3399999999</v>
      </c>
      <c r="F15" s="20">
        <f>'[1]CHG REV'!F15</f>
        <v>9514439.8000000007</v>
      </c>
      <c r="G15" s="26">
        <f>'[1]CHG REV'!G15</f>
        <v>9333168</v>
      </c>
      <c r="H15" s="108">
        <f>'[1]CHG REV'!H15</f>
        <v>-181271.80000000075</v>
      </c>
      <c r="I15" s="14"/>
      <c r="J15" s="15" t="s">
        <v>12</v>
      </c>
      <c r="K15" s="25">
        <f>'[1]CHG REV'!L15</f>
        <v>1396620.64</v>
      </c>
      <c r="L15" s="21">
        <f>'[1]CHG REV'!M15</f>
        <v>1218427.5900000001</v>
      </c>
      <c r="M15" s="21">
        <f>'[1]CHG REV'!N15</f>
        <v>1632775.28</v>
      </c>
      <c r="N15" s="21">
        <f>'[1]CHG REV'!O15</f>
        <v>1808652.79</v>
      </c>
      <c r="O15" s="21">
        <f>'[1]CHG REV'!P15</f>
        <v>2143214.13</v>
      </c>
      <c r="P15" s="32">
        <f>'[1]CHG REV'!Q15</f>
        <v>2249285.41</v>
      </c>
      <c r="Q15" s="108">
        <f>'[1]CHG REV'!R15</f>
        <v>106071.28000000026</v>
      </c>
    </row>
    <row r="16" spans="1:17" x14ac:dyDescent="0.25">
      <c r="A16" s="13" t="s">
        <v>13</v>
      </c>
      <c r="B16" s="25">
        <f>'[1]CHG REV'!B16</f>
        <v>5222424.5199999996</v>
      </c>
      <c r="C16" s="20">
        <f>'[1]CHG REV'!C16</f>
        <v>6575863.5800000001</v>
      </c>
      <c r="D16" s="20">
        <f>'[1]CHG REV'!D16</f>
        <v>7621545.8700000001</v>
      </c>
      <c r="E16" s="20">
        <f>'[1]CHG REV'!E16</f>
        <v>7856366.96</v>
      </c>
      <c r="F16" s="20">
        <f>'[1]CHG REV'!F16</f>
        <v>9227551.8100000005</v>
      </c>
      <c r="G16" s="26">
        <f>'[1]CHG REV'!G16</f>
        <v>8800032.6600000001</v>
      </c>
      <c r="H16" s="108">
        <f>'[1]CHG REV'!H16</f>
        <v>-427519.15000000037</v>
      </c>
      <c r="I16" s="16"/>
      <c r="J16" s="15" t="s">
        <v>13</v>
      </c>
      <c r="K16" s="25">
        <f>'[1]CHG REV'!L16</f>
        <v>1712196.59</v>
      </c>
      <c r="L16" s="21">
        <f>'[1]CHG REV'!M16</f>
        <v>1590829.73</v>
      </c>
      <c r="M16" s="21">
        <f>'[1]CHG REV'!N16</f>
        <v>1693228.94</v>
      </c>
      <c r="N16" s="21">
        <f>'[1]CHG REV'!O16</f>
        <v>2204271.44</v>
      </c>
      <c r="O16" s="21">
        <f>'[1]CHG REV'!P16</f>
        <v>2420333.9900000002</v>
      </c>
      <c r="P16" s="32">
        <f>'[1]CHG REV'!Q16</f>
        <v>2065101.12</v>
      </c>
      <c r="Q16" s="108">
        <f>'[1]CHG REV'!R16</f>
        <v>-355232.87000000011</v>
      </c>
    </row>
    <row r="17" spans="1:17" x14ac:dyDescent="0.25">
      <c r="A17" s="13" t="s">
        <v>14</v>
      </c>
      <c r="B17" s="25">
        <f>'[1]CHG REV'!B17</f>
        <v>5210382.67</v>
      </c>
      <c r="C17" s="20">
        <f>'[1]CHG REV'!C17</f>
        <v>5341215.4400000004</v>
      </c>
      <c r="D17" s="20">
        <f>'[1]CHG REV'!D17</f>
        <v>6349387.8300000001</v>
      </c>
      <c r="E17" s="20">
        <f>'[1]CHG REV'!E17</f>
        <v>7034414.1399999997</v>
      </c>
      <c r="F17" s="20">
        <f>'[1]CHG REV'!F17</f>
        <v>8261468.4299999997</v>
      </c>
      <c r="G17" s="26">
        <f>'[1]CHG REV'!G17</f>
        <v>8828013.9700000007</v>
      </c>
      <c r="H17" s="108">
        <f>'[1]CHG REV'!H17</f>
        <v>566545.54000000097</v>
      </c>
      <c r="I17" s="16"/>
      <c r="J17" s="15" t="s">
        <v>14</v>
      </c>
      <c r="K17" s="25">
        <f>'[1]CHG REV'!L17</f>
        <v>1457009.56</v>
      </c>
      <c r="L17" s="21">
        <f>'[1]CHG REV'!M17</f>
        <v>1581768.78</v>
      </c>
      <c r="M17" s="21">
        <f>'[1]CHG REV'!N17</f>
        <v>1630275.19</v>
      </c>
      <c r="N17" s="21">
        <f>'[1]CHG REV'!O17</f>
        <v>1620891.22</v>
      </c>
      <c r="O17" s="21">
        <f>'[1]CHG REV'!P17</f>
        <v>2208288.2200000002</v>
      </c>
      <c r="P17" s="32">
        <f>'[1]CHG REV'!Q17</f>
        <v>2060617</v>
      </c>
      <c r="Q17" s="108">
        <f>'[1]CHG REV'!R17</f>
        <v>-147671.2200000002</v>
      </c>
    </row>
    <row r="18" spans="1:17" ht="15.75" thickBot="1" x14ac:dyDescent="0.3">
      <c r="A18" s="13" t="s">
        <v>15</v>
      </c>
      <c r="B18" s="27">
        <f>'[1]CHG REV'!B18</f>
        <v>5298659.5999999996</v>
      </c>
      <c r="C18" s="28">
        <f>'[1]CHG REV'!C18</f>
        <v>5099316.41</v>
      </c>
      <c r="D18" s="28">
        <f>'[1]CHG REV'!D18</f>
        <v>6324136.2300000004</v>
      </c>
      <c r="E18" s="28">
        <f>'[1]CHG REV'!E18</f>
        <v>7227674.8799999999</v>
      </c>
      <c r="F18" s="28">
        <f>'[1]CHG REV'!F18</f>
        <v>8738229.0500000007</v>
      </c>
      <c r="G18" s="29"/>
      <c r="H18" s="109"/>
      <c r="I18" s="14"/>
      <c r="J18" s="15" t="s">
        <v>15</v>
      </c>
      <c r="K18" s="27">
        <f>'[1]CHG REV'!L18</f>
        <v>1389541.42</v>
      </c>
      <c r="L18" s="33">
        <f>'[1]CHG REV'!M18</f>
        <v>1473535.07</v>
      </c>
      <c r="M18" s="33">
        <f>'[1]CHG REV'!N18</f>
        <v>1341882.44</v>
      </c>
      <c r="N18" s="33">
        <f>'[1]CHG REV'!O18</f>
        <v>1875463.62</v>
      </c>
      <c r="O18" s="33">
        <f>'[1]CHG REV'!P18</f>
        <v>2016221.56</v>
      </c>
      <c r="P18" s="34"/>
      <c r="Q18" s="109"/>
    </row>
    <row r="19" spans="1:17" x14ac:dyDescent="0.25">
      <c r="A19" s="13" t="s">
        <v>16</v>
      </c>
      <c r="B19" s="17">
        <f t="shared" ref="B19:H19" si="0">SUM(B7:B18)</f>
        <v>61490489.839999996</v>
      </c>
      <c r="C19" s="17">
        <f t="shared" si="0"/>
        <v>62545329.459999993</v>
      </c>
      <c r="D19" s="17">
        <f t="shared" si="0"/>
        <v>72630460.019999996</v>
      </c>
      <c r="E19" s="17">
        <f t="shared" si="0"/>
        <v>87472256.929999992</v>
      </c>
      <c r="F19" s="18">
        <f t="shared" si="0"/>
        <v>103691765.95999999</v>
      </c>
      <c r="G19" s="18">
        <f t="shared" si="0"/>
        <v>100534794.16</v>
      </c>
      <c r="H19" s="17">
        <f t="shared" si="0"/>
        <v>5581257.2500000009</v>
      </c>
      <c r="I19" s="14"/>
      <c r="J19" s="15" t="s">
        <v>16</v>
      </c>
      <c r="K19" s="17">
        <f t="shared" ref="K19:Q19" si="1">SUM(K7:K18)</f>
        <v>17717681.950000003</v>
      </c>
      <c r="L19" s="17">
        <f t="shared" si="1"/>
        <v>17268818.189999998</v>
      </c>
      <c r="M19" s="17">
        <f t="shared" si="1"/>
        <v>18899173.900000002</v>
      </c>
      <c r="N19" s="17">
        <f t="shared" si="1"/>
        <v>21031375.710000005</v>
      </c>
      <c r="O19" s="18">
        <f t="shared" si="1"/>
        <v>24981898.359999996</v>
      </c>
      <c r="P19" s="18">
        <f t="shared" si="1"/>
        <v>23990470.270000003</v>
      </c>
      <c r="Q19" s="17">
        <f t="shared" si="1"/>
        <v>1024793.4700000002</v>
      </c>
    </row>
  </sheetData>
  <pageMargins left="0" right="0" top="0.75" bottom="0.75" header="0.3" footer="0.3"/>
  <pageSetup scale="65" orientation="landscape" r:id="rId1"/>
  <headerFooter>
    <oddHeader>&amp;CSUMMA EMERGENCY ASSOCIATES, INC; 2016 &amp;"-,Bold Italic"&amp;14CORPORATE OVERVIEW &amp;"-,Regular"&amp;11Charges and Revenue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9"/>
  <sheetViews>
    <sheetView workbookViewId="0">
      <selection activeCell="Q16" sqref="Q16:Q17"/>
    </sheetView>
  </sheetViews>
  <sheetFormatPr defaultRowHeight="15" x14ac:dyDescent="0.25"/>
  <cols>
    <col min="1" max="1" width="11.7109375" customWidth="1"/>
    <col min="2" max="7" width="13" customWidth="1"/>
    <col min="8" max="8" width="11.7109375" customWidth="1"/>
    <col min="9" max="9" width="3.28515625" customWidth="1"/>
    <col min="10" max="17" width="11.7109375" customWidth="1"/>
  </cols>
  <sheetData>
    <row r="4" spans="1:17" x14ac:dyDescent="0.25">
      <c r="A4" s="2"/>
      <c r="B4" s="35" t="s">
        <v>17</v>
      </c>
      <c r="C4" s="2"/>
      <c r="D4" s="2"/>
      <c r="E4" s="2"/>
      <c r="F4" s="2"/>
      <c r="G4" s="2"/>
      <c r="H4" s="2"/>
      <c r="I4" s="2"/>
      <c r="J4" s="2"/>
      <c r="K4" s="35" t="s">
        <v>18</v>
      </c>
      <c r="L4" s="2"/>
      <c r="M4" s="2"/>
      <c r="N4" s="2"/>
      <c r="O4" s="2"/>
      <c r="P4" s="2"/>
      <c r="Q4" s="2"/>
    </row>
    <row r="6" spans="1:17" ht="15.75" thickBot="1" x14ac:dyDescent="0.3">
      <c r="A6" s="36"/>
      <c r="B6" s="37">
        <v>2011</v>
      </c>
      <c r="C6" s="37">
        <v>2012</v>
      </c>
      <c r="D6" s="37">
        <v>2013</v>
      </c>
      <c r="E6" s="37">
        <v>2014</v>
      </c>
      <c r="F6" s="37">
        <v>2015</v>
      </c>
      <c r="G6" s="37">
        <v>2016</v>
      </c>
      <c r="H6" s="37" t="s">
        <v>3</v>
      </c>
      <c r="I6" s="36"/>
      <c r="J6" s="36"/>
      <c r="K6" s="37">
        <v>2011</v>
      </c>
      <c r="L6" s="37">
        <v>2012</v>
      </c>
      <c r="M6" s="37">
        <v>2013</v>
      </c>
      <c r="N6" s="37">
        <v>2014</v>
      </c>
      <c r="O6" s="37">
        <v>2015</v>
      </c>
      <c r="P6" s="37">
        <v>2016</v>
      </c>
      <c r="Q6" s="37" t="s">
        <v>3</v>
      </c>
    </row>
    <row r="7" spans="1:17" x14ac:dyDescent="0.25">
      <c r="A7" s="38" t="s">
        <v>4</v>
      </c>
      <c r="B7" s="22">
        <v>9650060</v>
      </c>
      <c r="C7" s="43">
        <v>7842468</v>
      </c>
      <c r="D7" s="43">
        <v>12649891.25</v>
      </c>
      <c r="E7" s="43">
        <v>12920304.34</v>
      </c>
      <c r="F7" s="43">
        <v>11011336.24</v>
      </c>
      <c r="G7" s="85">
        <f>'[1]AR COLLECTIONS'!G10</f>
        <v>14190712.75</v>
      </c>
      <c r="H7" s="39">
        <f>'[1]AR COLLECTIONS'!H10</f>
        <v>3179376.51</v>
      </c>
      <c r="I7" s="2"/>
      <c r="J7" s="38" t="s">
        <v>4</v>
      </c>
      <c r="K7" s="86">
        <v>594558</v>
      </c>
      <c r="L7" s="87">
        <v>990080</v>
      </c>
      <c r="M7" s="87">
        <v>1426765.5</v>
      </c>
      <c r="N7" s="87">
        <v>1380080.87</v>
      </c>
      <c r="O7" s="87">
        <v>1035606.04</v>
      </c>
      <c r="P7" s="110">
        <f>'[1]AR COLLECTIONS'!Q10</f>
        <v>469685.47</v>
      </c>
      <c r="Q7" s="39">
        <f>'[1]AR COLLECTIONS'!R10</f>
        <v>-565920.57000000007</v>
      </c>
    </row>
    <row r="8" spans="1:17" x14ac:dyDescent="0.25">
      <c r="A8" s="38" t="s">
        <v>5</v>
      </c>
      <c r="B8" s="25">
        <v>10045764</v>
      </c>
      <c r="C8" s="19">
        <v>8187311</v>
      </c>
      <c r="D8" s="19">
        <v>12308977.65</v>
      </c>
      <c r="E8" s="19">
        <v>12260576.93</v>
      </c>
      <c r="F8" s="19">
        <v>10893094.960000001</v>
      </c>
      <c r="G8" s="88">
        <f>'[1]AR COLLECTIONS'!G11</f>
        <v>13233513.109999999</v>
      </c>
      <c r="H8" s="45">
        <f>'[1]AR COLLECTIONS'!H11</f>
        <v>2340418.1499999985</v>
      </c>
      <c r="I8" s="2"/>
      <c r="J8" s="38" t="s">
        <v>5</v>
      </c>
      <c r="K8" s="89">
        <v>776203</v>
      </c>
      <c r="L8" s="90">
        <v>831711</v>
      </c>
      <c r="M8" s="90">
        <v>680562.85</v>
      </c>
      <c r="N8" s="90">
        <v>926091.85</v>
      </c>
      <c r="O8" s="90">
        <v>675399.98</v>
      </c>
      <c r="P8" s="111">
        <f>'[1]AR COLLECTIONS'!Q11</f>
        <v>850146.81</v>
      </c>
      <c r="Q8" s="45">
        <f>'[1]AR COLLECTIONS'!R11</f>
        <v>174746.83000000007</v>
      </c>
    </row>
    <row r="9" spans="1:17" x14ac:dyDescent="0.25">
      <c r="A9" s="38" t="s">
        <v>6</v>
      </c>
      <c r="B9" s="25">
        <v>8796309</v>
      </c>
      <c r="C9" s="19">
        <v>9334775</v>
      </c>
      <c r="D9" s="19">
        <v>12693416.83</v>
      </c>
      <c r="E9" s="19">
        <v>11913065.970000001</v>
      </c>
      <c r="F9" s="19">
        <v>10749408.51</v>
      </c>
      <c r="G9" s="88">
        <f>'[1]AR COLLECTIONS'!G12</f>
        <v>13391476.779999999</v>
      </c>
      <c r="H9" s="45">
        <f>'[1]AR COLLECTIONS'!H12</f>
        <v>2642068.2699999996</v>
      </c>
      <c r="I9" s="2"/>
      <c r="J9" s="38" t="s">
        <v>6</v>
      </c>
      <c r="K9" s="89">
        <v>2309178</v>
      </c>
      <c r="L9" s="90">
        <v>655520</v>
      </c>
      <c r="M9" s="90">
        <v>683502.94</v>
      </c>
      <c r="N9" s="90">
        <v>1471849.36</v>
      </c>
      <c r="O9" s="90">
        <v>638837.25</v>
      </c>
      <c r="P9" s="111">
        <f>'[1]AR COLLECTIONS'!Q12</f>
        <v>754730.68</v>
      </c>
      <c r="Q9" s="45">
        <f>'[1]AR COLLECTIONS'!R12</f>
        <v>115893.43000000005</v>
      </c>
    </row>
    <row r="10" spans="1:17" x14ac:dyDescent="0.25">
      <c r="A10" s="38" t="s">
        <v>19</v>
      </c>
      <c r="B10" s="25">
        <v>8313410</v>
      </c>
      <c r="C10" s="19">
        <v>8585827</v>
      </c>
      <c r="D10" s="19">
        <v>12357504.83</v>
      </c>
      <c r="E10" s="19">
        <v>12337140.699999999</v>
      </c>
      <c r="F10" s="19">
        <v>11675137.390000001</v>
      </c>
      <c r="G10" s="88">
        <f>'[1]AR COLLECTIONS'!G13</f>
        <v>14375091.84</v>
      </c>
      <c r="H10" s="45">
        <f>'[1]AR COLLECTIONS'!H13</f>
        <v>2699954.4499999993</v>
      </c>
      <c r="I10" s="2"/>
      <c r="J10" s="38" t="s">
        <v>19</v>
      </c>
      <c r="K10" s="89">
        <v>1333362</v>
      </c>
      <c r="L10" s="90">
        <v>854097</v>
      </c>
      <c r="M10" s="90">
        <v>1083244.29</v>
      </c>
      <c r="N10" s="90">
        <v>1018773.55</v>
      </c>
      <c r="O10" s="90">
        <v>817730.24</v>
      </c>
      <c r="P10" s="111">
        <f>'[1]AR COLLECTIONS'!Q13</f>
        <v>582914.09</v>
      </c>
      <c r="Q10" s="45">
        <f>'[1]AR COLLECTIONS'!R13</f>
        <v>-234816.15000000002</v>
      </c>
    </row>
    <row r="11" spans="1:17" x14ac:dyDescent="0.25">
      <c r="A11" s="38" t="s">
        <v>8</v>
      </c>
      <c r="B11" s="25">
        <v>8048596</v>
      </c>
      <c r="C11" s="19">
        <v>8746722</v>
      </c>
      <c r="D11" s="19">
        <v>11700783.050000001</v>
      </c>
      <c r="E11" s="19">
        <v>12112589.130000001</v>
      </c>
      <c r="F11" s="19">
        <v>11967412.630000001</v>
      </c>
      <c r="G11" s="88">
        <f>'[1]AR COLLECTIONS'!G14</f>
        <v>14009314.27</v>
      </c>
      <c r="H11" s="45">
        <f>'[1]AR COLLECTIONS'!H14</f>
        <v>2041901.6399999987</v>
      </c>
      <c r="I11" s="2"/>
      <c r="J11" s="38" t="s">
        <v>8</v>
      </c>
      <c r="K11" s="89">
        <v>1063424</v>
      </c>
      <c r="L11" s="90">
        <v>704157</v>
      </c>
      <c r="M11" s="90">
        <v>1608888.07</v>
      </c>
      <c r="N11" s="90">
        <v>1006673.28</v>
      </c>
      <c r="O11" s="90">
        <v>684527.25</v>
      </c>
      <c r="P11" s="111">
        <f>'[1]AR COLLECTIONS'!Q14</f>
        <v>611285.12</v>
      </c>
      <c r="Q11" s="45">
        <f>'[1]AR COLLECTIONS'!R14</f>
        <v>-73242.13</v>
      </c>
    </row>
    <row r="12" spans="1:17" x14ac:dyDescent="0.25">
      <c r="A12" s="38" t="s">
        <v>9</v>
      </c>
      <c r="B12" s="25">
        <v>7942364</v>
      </c>
      <c r="C12" s="19">
        <v>10038211</v>
      </c>
      <c r="D12" s="19">
        <v>11637451.85</v>
      </c>
      <c r="E12" s="19">
        <v>12283329.25</v>
      </c>
      <c r="F12" s="19">
        <v>12108736.52</v>
      </c>
      <c r="G12" s="88">
        <f>'[1]AR COLLECTIONS'!G15</f>
        <v>14958059.6</v>
      </c>
      <c r="H12" s="45">
        <f>'[1]AR COLLECTIONS'!H15</f>
        <v>2849323.08</v>
      </c>
      <c r="I12" s="2"/>
      <c r="J12" s="38" t="s">
        <v>9</v>
      </c>
      <c r="K12" s="89">
        <v>1471238</v>
      </c>
      <c r="L12" s="90">
        <v>576400</v>
      </c>
      <c r="M12" s="90">
        <v>1152214.79</v>
      </c>
      <c r="N12" s="90">
        <v>824306.34</v>
      </c>
      <c r="O12" s="90">
        <v>822178.32</v>
      </c>
      <c r="P12" s="111">
        <f>'[1]AR COLLECTIONS'!Q15</f>
        <v>471605.68000000005</v>
      </c>
      <c r="Q12" s="45">
        <f>'[1]AR COLLECTIONS'!R15</f>
        <v>-350572.6399999999</v>
      </c>
    </row>
    <row r="13" spans="1:17" x14ac:dyDescent="0.25">
      <c r="A13" s="38" t="s">
        <v>10</v>
      </c>
      <c r="B13" s="25">
        <v>7780558</v>
      </c>
      <c r="C13" s="19">
        <v>9840457</v>
      </c>
      <c r="D13" s="19">
        <v>11583349.300000001</v>
      </c>
      <c r="E13" s="19">
        <v>12740529.630000001</v>
      </c>
      <c r="F13" s="19">
        <v>13020957.6</v>
      </c>
      <c r="G13" s="88">
        <f>'[1]AR COLLECTIONS'!G16</f>
        <v>14632968.09</v>
      </c>
      <c r="H13" s="45">
        <f>'[1]AR COLLECTIONS'!H16</f>
        <v>1612010.4900000002</v>
      </c>
      <c r="I13" s="2"/>
      <c r="J13" s="38" t="s">
        <v>10</v>
      </c>
      <c r="K13" s="89">
        <v>1098999</v>
      </c>
      <c r="L13" s="90">
        <v>985862</v>
      </c>
      <c r="M13" s="90">
        <v>1040601.94</v>
      </c>
      <c r="N13" s="90">
        <v>1294649.17</v>
      </c>
      <c r="O13" s="90">
        <v>673563.38</v>
      </c>
      <c r="P13" s="111">
        <f>'[1]AR COLLECTIONS'!Q16</f>
        <v>820542.61</v>
      </c>
      <c r="Q13" s="45">
        <f>'[1]AR COLLECTIONS'!R16</f>
        <v>146979.22999999998</v>
      </c>
    </row>
    <row r="14" spans="1:17" x14ac:dyDescent="0.25">
      <c r="A14" s="38" t="s">
        <v>11</v>
      </c>
      <c r="B14" s="25">
        <v>8066568</v>
      </c>
      <c r="C14" s="19">
        <v>10583182</v>
      </c>
      <c r="D14" s="20">
        <v>12213678.23</v>
      </c>
      <c r="E14" s="20">
        <v>12501308.220000001</v>
      </c>
      <c r="F14" s="20">
        <v>12952067.310000001</v>
      </c>
      <c r="G14" s="88">
        <f>'[1]AR COLLECTIONS'!G17</f>
        <v>14633806.199999999</v>
      </c>
      <c r="H14" s="45">
        <f>'[1]AR COLLECTIONS'!H17</f>
        <v>1681738.8899999987</v>
      </c>
      <c r="I14" s="2"/>
      <c r="J14" s="38" t="s">
        <v>11</v>
      </c>
      <c r="K14" s="89">
        <v>1103802</v>
      </c>
      <c r="L14" s="90">
        <v>684602</v>
      </c>
      <c r="M14" s="90">
        <v>1098765.8799999999</v>
      </c>
      <c r="N14" s="90">
        <v>840071.4</v>
      </c>
      <c r="O14" s="90">
        <v>594530.99</v>
      </c>
      <c r="P14" s="111">
        <f>'[1]AR COLLECTIONS'!Q17</f>
        <v>734488.88</v>
      </c>
      <c r="Q14" s="45">
        <f>'[1]AR COLLECTIONS'!R17</f>
        <v>139957.89000000001</v>
      </c>
    </row>
    <row r="15" spans="1:17" x14ac:dyDescent="0.25">
      <c r="A15" s="38" t="s">
        <v>12</v>
      </c>
      <c r="B15" s="25">
        <v>8700640</v>
      </c>
      <c r="C15" s="19">
        <v>11065640</v>
      </c>
      <c r="D15" s="20">
        <v>12954973.140000001</v>
      </c>
      <c r="E15" s="20">
        <v>12456060.960000001</v>
      </c>
      <c r="F15" s="20">
        <v>13703793.92</v>
      </c>
      <c r="G15" s="88">
        <f>'[1]AR COLLECTIONS'!G18</f>
        <v>14716161.9</v>
      </c>
      <c r="H15" s="45">
        <f>'[1]AR COLLECTIONS'!H18</f>
        <v>1012367.9800000004</v>
      </c>
      <c r="I15" s="2"/>
      <c r="J15" s="38" t="s">
        <v>12</v>
      </c>
      <c r="K15" s="89">
        <v>784699</v>
      </c>
      <c r="L15" s="90">
        <v>679468</v>
      </c>
      <c r="M15" s="90">
        <v>629872.53</v>
      </c>
      <c r="N15" s="90">
        <v>1082278.4099999999</v>
      </c>
      <c r="O15" s="90">
        <v>844283.14</v>
      </c>
      <c r="P15" s="111">
        <f>'[1]AR COLLECTIONS'!Q18</f>
        <v>699312</v>
      </c>
      <c r="Q15" s="45">
        <f>'[1]AR COLLECTIONS'!R18</f>
        <v>-144971.14000000001</v>
      </c>
    </row>
    <row r="16" spans="1:17" x14ac:dyDescent="0.25">
      <c r="A16" s="38" t="s">
        <v>13</v>
      </c>
      <c r="B16" s="25">
        <v>7834973</v>
      </c>
      <c r="C16" s="19">
        <v>12066811</v>
      </c>
      <c r="D16" s="20">
        <v>13192208.619999999</v>
      </c>
      <c r="E16" s="20">
        <v>10907853.51</v>
      </c>
      <c r="F16" s="20">
        <v>14056744.050000001</v>
      </c>
      <c r="G16" s="88">
        <f>'[1]AR COLLECTIONS'!G19</f>
        <v>14671409.1</v>
      </c>
      <c r="H16" s="45">
        <f>'[1]AR COLLECTIONS'!H19</f>
        <v>614665.04999999888</v>
      </c>
      <c r="I16" s="2"/>
      <c r="J16" s="38" t="s">
        <v>13</v>
      </c>
      <c r="K16" s="89">
        <v>1119940</v>
      </c>
      <c r="L16" s="90">
        <v>750228</v>
      </c>
      <c r="M16" s="90">
        <v>1426211.02</v>
      </c>
      <c r="N16" s="90">
        <v>1201209.19</v>
      </c>
      <c r="O16" s="90">
        <v>616821.99</v>
      </c>
      <c r="P16" s="111">
        <f>'[1]AR COLLECTIONS'!Q19</f>
        <v>835134.65</v>
      </c>
      <c r="Q16" s="45">
        <f>'[1]AR COLLECTIONS'!R19</f>
        <v>218312.66000000003</v>
      </c>
    </row>
    <row r="17" spans="1:17" x14ac:dyDescent="0.25">
      <c r="A17" s="38" t="s">
        <v>14</v>
      </c>
      <c r="B17" s="25">
        <v>8173058</v>
      </c>
      <c r="C17" s="19">
        <v>11987199</v>
      </c>
      <c r="D17" s="20">
        <v>12539323.43</v>
      </c>
      <c r="E17" s="20">
        <v>11145672.779999999</v>
      </c>
      <c r="F17" s="20">
        <v>13054057.43</v>
      </c>
      <c r="G17" s="88">
        <f>'[1]AR COLLECTIONS'!G20</f>
        <v>15085478.43</v>
      </c>
      <c r="H17" s="45">
        <f>'[1]AR COLLECTIONS'!H20</f>
        <v>2031421</v>
      </c>
      <c r="I17" s="2"/>
      <c r="J17" s="38" t="s">
        <v>14</v>
      </c>
      <c r="K17" s="89">
        <v>897622</v>
      </c>
      <c r="L17" s="90">
        <v>823852</v>
      </c>
      <c r="M17" s="90">
        <v>1261192.6200000001</v>
      </c>
      <c r="N17" s="90">
        <v>829549.79</v>
      </c>
      <c r="O17" s="90">
        <v>630095.31999999995</v>
      </c>
      <c r="P17" s="111">
        <f>'[1]AR COLLECTIONS'!Q20</f>
        <v>794561.45</v>
      </c>
      <c r="Q17" s="45">
        <f>'[1]AR COLLECTIONS'!R20</f>
        <v>164466.13</v>
      </c>
    </row>
    <row r="18" spans="1:17" ht="15.75" thickBot="1" x14ac:dyDescent="0.3">
      <c r="A18" s="38" t="s">
        <v>15</v>
      </c>
      <c r="B18" s="27">
        <v>8507772</v>
      </c>
      <c r="C18" s="44">
        <v>11994064</v>
      </c>
      <c r="D18" s="28">
        <v>11822685.810000001</v>
      </c>
      <c r="E18" s="28">
        <v>10475803.08</v>
      </c>
      <c r="F18" s="28">
        <v>13208537.199999999</v>
      </c>
      <c r="G18" s="29"/>
      <c r="H18" s="46"/>
      <c r="I18" s="2"/>
      <c r="J18" s="38" t="s">
        <v>15</v>
      </c>
      <c r="K18" s="91">
        <v>1047496</v>
      </c>
      <c r="L18" s="92">
        <v>646343</v>
      </c>
      <c r="M18" s="92">
        <v>1929018.6</v>
      </c>
      <c r="N18" s="92">
        <v>1220646.3899999999</v>
      </c>
      <c r="O18" s="92">
        <v>878744.83</v>
      </c>
      <c r="P18" s="112"/>
      <c r="Q18" s="46"/>
    </row>
    <row r="19" spans="1:17" x14ac:dyDescent="0.25">
      <c r="A19" s="38"/>
      <c r="B19" s="40"/>
      <c r="C19" s="40"/>
      <c r="D19" s="40"/>
      <c r="E19" s="40"/>
      <c r="F19" s="40"/>
      <c r="G19" s="40"/>
      <c r="H19" s="40"/>
      <c r="I19" s="2"/>
      <c r="J19" s="36" t="s">
        <v>16</v>
      </c>
      <c r="K19" s="41">
        <f t="shared" ref="K19:Q19" si="0">SUM(K7:K18)</f>
        <v>13600521</v>
      </c>
      <c r="L19" s="41">
        <f t="shared" si="0"/>
        <v>9182320</v>
      </c>
      <c r="M19" s="41">
        <f t="shared" si="0"/>
        <v>14020841.029999999</v>
      </c>
      <c r="N19" s="41">
        <f t="shared" si="0"/>
        <v>13096179.600000001</v>
      </c>
      <c r="O19" s="41">
        <f t="shared" si="0"/>
        <v>8912318.7300000004</v>
      </c>
      <c r="P19" s="41">
        <f t="shared" si="0"/>
        <v>7624407.4400000004</v>
      </c>
      <c r="Q19" s="42">
        <f t="shared" si="0"/>
        <v>-409166.45999999985</v>
      </c>
    </row>
  </sheetData>
  <pageMargins left="0" right="0" top="0.75" bottom="0.75" header="0.3" footer="0.3"/>
  <pageSetup scale="68" orientation="landscape" r:id="rId1"/>
  <headerFooter>
    <oddHeader>&amp;CSUMMA EMERGECNY ASSOCIATES, INC; 2016 &amp;"-,Bold Italic"&amp;14CORPORATE OVERVIEW&amp;"-,Regular"&amp;11 Accounts Receivable and Collection Transfers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M8" sqref="M8"/>
    </sheetView>
  </sheetViews>
  <sheetFormatPr defaultRowHeight="15" x14ac:dyDescent="0.25"/>
  <cols>
    <col min="2" max="13" width="10.42578125" customWidth="1"/>
  </cols>
  <sheetData>
    <row r="1" spans="1:14" x14ac:dyDescent="0.25">
      <c r="A1" s="35"/>
      <c r="B1" s="2"/>
      <c r="C1" s="2"/>
      <c r="D1" s="2"/>
      <c r="E1" s="2"/>
      <c r="F1" s="2"/>
      <c r="G1" s="36" t="s">
        <v>20</v>
      </c>
      <c r="H1" s="36"/>
      <c r="I1" s="2"/>
      <c r="J1" s="2"/>
      <c r="K1" s="2"/>
      <c r="L1" s="2"/>
      <c r="M1" s="2"/>
      <c r="N1" s="2"/>
    </row>
    <row r="2" spans="1:14" ht="15.75" thickBot="1" x14ac:dyDescent="0.3">
      <c r="A2" s="35"/>
      <c r="B2" s="35" t="s">
        <v>4</v>
      </c>
      <c r="C2" s="35" t="s">
        <v>5</v>
      </c>
      <c r="D2" s="35" t="s">
        <v>6</v>
      </c>
      <c r="E2" s="35" t="s">
        <v>19</v>
      </c>
      <c r="F2" s="35" t="s">
        <v>8</v>
      </c>
      <c r="G2" s="35" t="s">
        <v>9</v>
      </c>
      <c r="H2" s="35" t="s">
        <v>10</v>
      </c>
      <c r="I2" s="35" t="s">
        <v>11</v>
      </c>
      <c r="J2" s="35" t="s">
        <v>12</v>
      </c>
      <c r="K2" s="35" t="s">
        <v>13</v>
      </c>
      <c r="L2" s="35" t="s">
        <v>14</v>
      </c>
      <c r="M2" s="35" t="s">
        <v>15</v>
      </c>
      <c r="N2" s="35" t="s">
        <v>16</v>
      </c>
    </row>
    <row r="3" spans="1:14" x14ac:dyDescent="0.25">
      <c r="A3" s="93">
        <v>2011</v>
      </c>
      <c r="B3" s="47">
        <v>127422</v>
      </c>
      <c r="C3" s="47">
        <v>118841.94</v>
      </c>
      <c r="D3" s="47">
        <v>152570.69</v>
      </c>
      <c r="E3" s="47">
        <v>134281.60999999999</v>
      </c>
      <c r="F3" s="47">
        <v>122614.59</v>
      </c>
      <c r="G3" s="47">
        <v>127096.71</v>
      </c>
      <c r="H3" s="47">
        <v>105946.25</v>
      </c>
      <c r="I3" s="47">
        <v>138955.28</v>
      </c>
      <c r="J3" s="47">
        <v>125222.83</v>
      </c>
      <c r="K3" s="47">
        <v>101789.58</v>
      </c>
      <c r="L3" s="47">
        <v>105889.52</v>
      </c>
      <c r="M3" s="48">
        <v>90400.24</v>
      </c>
      <c r="N3" s="48">
        <f t="shared" ref="N3:N9" si="0">SUM(B3:M3)</f>
        <v>1451031.24</v>
      </c>
    </row>
    <row r="4" spans="1:14" x14ac:dyDescent="0.25">
      <c r="A4" s="94">
        <v>2012</v>
      </c>
      <c r="B4" s="49">
        <v>109382.58</v>
      </c>
      <c r="C4" s="49">
        <v>128605.77</v>
      </c>
      <c r="D4" s="49">
        <v>135303.38</v>
      </c>
      <c r="E4" s="49">
        <v>134731.28</v>
      </c>
      <c r="F4" s="49">
        <v>134301.65</v>
      </c>
      <c r="G4" s="49">
        <v>92344.49</v>
      </c>
      <c r="H4" s="49">
        <v>118125.06</v>
      </c>
      <c r="I4" s="49">
        <v>111470.74</v>
      </c>
      <c r="J4" s="49">
        <v>103442.91</v>
      </c>
      <c r="K4" s="49">
        <v>116795.96</v>
      </c>
      <c r="L4" s="49">
        <v>117483.17</v>
      </c>
      <c r="M4" s="50">
        <v>106875.82</v>
      </c>
      <c r="N4" s="50">
        <f t="shared" si="0"/>
        <v>1408862.8099999998</v>
      </c>
    </row>
    <row r="5" spans="1:14" x14ac:dyDescent="0.25">
      <c r="A5" s="94">
        <v>2013</v>
      </c>
      <c r="B5" s="49">
        <v>118386.03</v>
      </c>
      <c r="C5" s="49">
        <v>138010.29999999999</v>
      </c>
      <c r="D5" s="49">
        <v>152715.35999999999</v>
      </c>
      <c r="E5" s="49">
        <v>141742.65</v>
      </c>
      <c r="F5" s="49">
        <v>135779.72</v>
      </c>
      <c r="G5" s="49">
        <v>124262.69</v>
      </c>
      <c r="H5" s="49">
        <v>132000.67000000001</v>
      </c>
      <c r="I5" s="49">
        <v>162826.65</v>
      </c>
      <c r="J5" s="49">
        <v>150967</v>
      </c>
      <c r="K5" s="49">
        <f>147534.04+15704.07</f>
        <v>163238.11000000002</v>
      </c>
      <c r="L5" s="49">
        <v>126807.88</v>
      </c>
      <c r="M5" s="50">
        <v>141302.09</v>
      </c>
      <c r="N5" s="50">
        <f t="shared" si="0"/>
        <v>1688039.1500000001</v>
      </c>
    </row>
    <row r="6" spans="1:14" x14ac:dyDescent="0.25">
      <c r="A6" s="94">
        <v>2014</v>
      </c>
      <c r="B6" s="49">
        <v>142282.09</v>
      </c>
      <c r="C6" s="49">
        <v>146929.64000000001</v>
      </c>
      <c r="D6" s="49">
        <v>208629.86</v>
      </c>
      <c r="E6" s="49">
        <v>193569.47</v>
      </c>
      <c r="F6" s="49">
        <v>150404.66</v>
      </c>
      <c r="G6" s="49">
        <v>158374.44</v>
      </c>
      <c r="H6" s="49">
        <v>179180.06</v>
      </c>
      <c r="I6" s="49">
        <v>147139.9</v>
      </c>
      <c r="J6" s="49">
        <v>173400.72</v>
      </c>
      <c r="K6" s="49">
        <v>168700.58</v>
      </c>
      <c r="L6" s="49">
        <v>148766.85</v>
      </c>
      <c r="M6" s="50">
        <v>158657.25</v>
      </c>
      <c r="N6" s="50">
        <f t="shared" si="0"/>
        <v>1976035.52</v>
      </c>
    </row>
    <row r="7" spans="1:14" x14ac:dyDescent="0.25">
      <c r="A7" s="94">
        <v>2015</v>
      </c>
      <c r="B7" s="49">
        <v>126826.06</v>
      </c>
      <c r="C7" s="49">
        <v>169952.03</v>
      </c>
      <c r="D7" s="49">
        <v>216911.63</v>
      </c>
      <c r="E7" s="49">
        <v>199572.45</v>
      </c>
      <c r="F7" s="49">
        <v>180167.17</v>
      </c>
      <c r="G7" s="49">
        <v>188748.39</v>
      </c>
      <c r="H7" s="49">
        <v>193677.39</v>
      </c>
      <c r="I7" s="49">
        <v>207304.36</v>
      </c>
      <c r="J7" s="49">
        <v>173831.72</v>
      </c>
      <c r="K7" s="49">
        <v>182705.92000000001</v>
      </c>
      <c r="L7" s="49">
        <v>197235.65</v>
      </c>
      <c r="M7" s="50">
        <v>142273.88</v>
      </c>
      <c r="N7" s="50">
        <f t="shared" si="0"/>
        <v>2179206.65</v>
      </c>
    </row>
    <row r="8" spans="1:14" ht="15.75" thickBot="1" x14ac:dyDescent="0.3">
      <c r="A8" s="95">
        <v>2016</v>
      </c>
      <c r="B8" s="49">
        <f>'[1]PERS PYMTS'!B8</f>
        <v>196329.66</v>
      </c>
      <c r="C8" s="49">
        <f>'[1]PERS PYMTS'!C8</f>
        <v>205786.73</v>
      </c>
      <c r="D8" s="49">
        <f>'[1]PERS PYMTS'!D8</f>
        <v>231520.04</v>
      </c>
      <c r="E8" s="49">
        <f>'[1]PERS PYMTS'!E8</f>
        <v>251000.87</v>
      </c>
      <c r="F8" s="49">
        <f>'[1]PERS PYMTS'!F8</f>
        <v>233983.87</v>
      </c>
      <c r="G8" s="49">
        <f>'[1]PERS PYMTS'!G8</f>
        <v>203354.48</v>
      </c>
      <c r="H8" s="49">
        <f>'[1]PERS PYMTS'!H8</f>
        <v>217848.52</v>
      </c>
      <c r="I8" s="49">
        <f>'[1]PERS PYMTS'!I8</f>
        <v>230961.27</v>
      </c>
      <c r="J8" s="49">
        <f>'[1]PERS PYMTS'!J8</f>
        <v>212653.24</v>
      </c>
      <c r="K8" s="49">
        <f>'[1]PERS PYMTS'!K8</f>
        <v>188807.81</v>
      </c>
      <c r="L8" s="49">
        <f>'[1]PERS PYMTS'!L8</f>
        <v>167376.54</v>
      </c>
      <c r="M8" s="50"/>
      <c r="N8" s="50">
        <f t="shared" si="0"/>
        <v>2339623.0299999998</v>
      </c>
    </row>
    <row r="9" spans="1:14" x14ac:dyDescent="0.25">
      <c r="A9" s="51" t="s">
        <v>21</v>
      </c>
      <c r="B9" s="113">
        <f>B4-B3</f>
        <v>-18039.419999999998</v>
      </c>
      <c r="C9" s="114">
        <f t="shared" ref="C9:M10" si="1">C4-C3</f>
        <v>9763.8300000000017</v>
      </c>
      <c r="D9" s="114">
        <f t="shared" si="1"/>
        <v>-17267.309999999998</v>
      </c>
      <c r="E9" s="114">
        <f t="shared" si="1"/>
        <v>449.67000000001281</v>
      </c>
      <c r="F9" s="114">
        <f t="shared" si="1"/>
        <v>11687.059999999998</v>
      </c>
      <c r="G9" s="114">
        <f t="shared" si="1"/>
        <v>-34752.22</v>
      </c>
      <c r="H9" s="114">
        <f t="shared" si="1"/>
        <v>12178.809999999998</v>
      </c>
      <c r="I9" s="114">
        <f t="shared" si="1"/>
        <v>-27484.539999999994</v>
      </c>
      <c r="J9" s="114">
        <f t="shared" si="1"/>
        <v>-21779.919999999998</v>
      </c>
      <c r="K9" s="114">
        <f t="shared" si="1"/>
        <v>15006.380000000005</v>
      </c>
      <c r="L9" s="114">
        <f t="shared" si="1"/>
        <v>11593.649999999994</v>
      </c>
      <c r="M9" s="99">
        <f t="shared" si="1"/>
        <v>16475.580000000002</v>
      </c>
      <c r="N9" s="99">
        <f t="shared" si="0"/>
        <v>-42168.429999999978</v>
      </c>
    </row>
    <row r="10" spans="1:14" x14ac:dyDescent="0.25">
      <c r="A10" s="51" t="s">
        <v>22</v>
      </c>
      <c r="B10" s="96">
        <f>B5-B4</f>
        <v>9003.4499999999971</v>
      </c>
      <c r="C10" s="97">
        <f t="shared" si="1"/>
        <v>9404.5299999999843</v>
      </c>
      <c r="D10" s="97">
        <f t="shared" si="1"/>
        <v>17411.979999999981</v>
      </c>
      <c r="E10" s="97">
        <f t="shared" si="1"/>
        <v>7011.3699999999953</v>
      </c>
      <c r="F10" s="97">
        <f t="shared" si="1"/>
        <v>1478.070000000007</v>
      </c>
      <c r="G10" s="97">
        <f t="shared" si="1"/>
        <v>31918.199999999997</v>
      </c>
      <c r="H10" s="97">
        <f t="shared" si="1"/>
        <v>13875.610000000015</v>
      </c>
      <c r="I10" s="97">
        <f t="shared" si="1"/>
        <v>51355.909999999989</v>
      </c>
      <c r="J10" s="97">
        <f t="shared" si="1"/>
        <v>47524.09</v>
      </c>
      <c r="K10" s="97">
        <f t="shared" si="1"/>
        <v>46442.150000000009</v>
      </c>
      <c r="L10" s="97">
        <f t="shared" si="1"/>
        <v>9324.7100000000064</v>
      </c>
      <c r="M10" s="98">
        <f t="shared" si="1"/>
        <v>34426.26999999999</v>
      </c>
      <c r="N10" s="98">
        <f>SUM(B10:M10)</f>
        <v>279176.33999999997</v>
      </c>
    </row>
    <row r="11" spans="1:14" x14ac:dyDescent="0.25">
      <c r="A11" s="51" t="s">
        <v>23</v>
      </c>
      <c r="B11" s="96">
        <f t="shared" ref="B11:M12" si="2">B6-B5</f>
        <v>23896.059999999998</v>
      </c>
      <c r="C11" s="97">
        <f t="shared" si="2"/>
        <v>8919.3400000000256</v>
      </c>
      <c r="D11" s="97">
        <f t="shared" si="2"/>
        <v>55914.5</v>
      </c>
      <c r="E11" s="97">
        <f t="shared" si="2"/>
        <v>51826.820000000007</v>
      </c>
      <c r="F11" s="97">
        <f t="shared" si="2"/>
        <v>14624.940000000002</v>
      </c>
      <c r="G11" s="97">
        <f t="shared" si="2"/>
        <v>34111.75</v>
      </c>
      <c r="H11" s="97">
        <f t="shared" si="2"/>
        <v>47179.389999999985</v>
      </c>
      <c r="I11" s="97">
        <f t="shared" si="2"/>
        <v>-15686.75</v>
      </c>
      <c r="J11" s="97">
        <f t="shared" si="2"/>
        <v>22433.72</v>
      </c>
      <c r="K11" s="97">
        <f t="shared" si="2"/>
        <v>5462.4699999999721</v>
      </c>
      <c r="L11" s="97">
        <f t="shared" si="2"/>
        <v>21958.97</v>
      </c>
      <c r="M11" s="98">
        <f t="shared" si="2"/>
        <v>17355.160000000003</v>
      </c>
      <c r="N11" s="98">
        <f>SUM(B11:M11)</f>
        <v>287996.37</v>
      </c>
    </row>
    <row r="12" spans="1:14" x14ac:dyDescent="0.25">
      <c r="A12" s="51" t="s">
        <v>24</v>
      </c>
      <c r="B12" s="96">
        <f t="shared" si="2"/>
        <v>-15456.029999999999</v>
      </c>
      <c r="C12" s="97">
        <f t="shared" si="2"/>
        <v>23022.389999999985</v>
      </c>
      <c r="D12" s="97">
        <f t="shared" si="2"/>
        <v>8281.7700000000186</v>
      </c>
      <c r="E12" s="97">
        <f t="shared" si="2"/>
        <v>6002.9800000000105</v>
      </c>
      <c r="F12" s="97">
        <f t="shared" si="2"/>
        <v>29762.510000000009</v>
      </c>
      <c r="G12" s="97">
        <f t="shared" si="2"/>
        <v>30373.950000000012</v>
      </c>
      <c r="H12" s="97">
        <f t="shared" si="2"/>
        <v>14497.330000000016</v>
      </c>
      <c r="I12" s="97">
        <f t="shared" si="2"/>
        <v>60164.459999999992</v>
      </c>
      <c r="J12" s="97">
        <f t="shared" si="2"/>
        <v>431</v>
      </c>
      <c r="K12" s="97">
        <f t="shared" si="2"/>
        <v>14005.340000000026</v>
      </c>
      <c r="L12" s="97">
        <f t="shared" si="2"/>
        <v>48468.799999999988</v>
      </c>
      <c r="M12" s="98">
        <f t="shared" si="2"/>
        <v>-16383.369999999995</v>
      </c>
      <c r="N12" s="98">
        <f>SUM(B12:M12)</f>
        <v>203171.13000000006</v>
      </c>
    </row>
    <row r="13" spans="1:14" ht="15.75" thickBot="1" x14ac:dyDescent="0.3">
      <c r="A13" s="52" t="s">
        <v>53</v>
      </c>
      <c r="B13" s="100">
        <f>'[1]PERS PYMTS'!B13</f>
        <v>69503.600000000006</v>
      </c>
      <c r="C13" s="101">
        <f>'[1]PERS PYMTS'!C13</f>
        <v>35834.700000000012</v>
      </c>
      <c r="D13" s="101">
        <f>'[1]PERS PYMTS'!D13</f>
        <v>14608.410000000003</v>
      </c>
      <c r="E13" s="101">
        <f>'[1]PERS PYMTS'!E13</f>
        <v>51428.419999999984</v>
      </c>
      <c r="F13" s="101">
        <f>'[1]PERS PYMTS'!F13</f>
        <v>53816.699999999983</v>
      </c>
      <c r="G13" s="101">
        <f>'[1]PERS PYMTS'!G13</f>
        <v>14606.089999999997</v>
      </c>
      <c r="H13" s="101">
        <f>'[1]PERS PYMTS'!H13</f>
        <v>24171.129999999976</v>
      </c>
      <c r="I13" s="101">
        <f>'[1]PERS PYMTS'!I13</f>
        <v>23656.910000000003</v>
      </c>
      <c r="J13" s="101">
        <f>'[1]PERS PYMTS'!J13</f>
        <v>38821.51999999999</v>
      </c>
      <c r="K13" s="101">
        <f>'[1]PERS PYMTS'!K13</f>
        <v>6101.8899999999849</v>
      </c>
      <c r="L13" s="101">
        <f>'[1]PERS PYMTS'!L13</f>
        <v>-29859.109999999986</v>
      </c>
      <c r="M13" s="102"/>
      <c r="N13" s="102">
        <f>SUM(B13:M13)</f>
        <v>302690.26</v>
      </c>
    </row>
  </sheetData>
  <pageMargins left="0.7" right="0.7" top="0.75" bottom="0.75" header="0.3" footer="0.3"/>
  <pageSetup scale="85" orientation="landscape" r:id="rId1"/>
  <headerFooter>
    <oddHeader>&amp;CSUMMA EMERGENCY ASSOCATES, INC; 2016 &amp;"-,Bold Italic"&amp;14CORPORATE OVERVIEW&amp;"-,Regular"&amp;11 Personal Payments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workbookViewId="0">
      <selection activeCell="B2" sqref="B2"/>
    </sheetView>
  </sheetViews>
  <sheetFormatPr defaultColWidth="8.85546875" defaultRowHeight="15" x14ac:dyDescent="0.25"/>
  <cols>
    <col min="1" max="1" width="18.28515625" style="55" customWidth="1"/>
    <col min="2" max="2" width="9.85546875" style="55" customWidth="1"/>
    <col min="3" max="8" width="16" style="55" customWidth="1"/>
    <col min="9" max="9" width="18.140625" style="55" customWidth="1"/>
    <col min="10" max="10" width="11.5703125" style="55" customWidth="1"/>
    <col min="11" max="11" width="11.7109375" style="55" customWidth="1"/>
    <col min="12" max="256" width="8.85546875" style="55"/>
    <col min="257" max="257" width="18.28515625" style="55" customWidth="1"/>
    <col min="258" max="258" width="9.85546875" style="55" customWidth="1"/>
    <col min="259" max="264" width="16" style="55" customWidth="1"/>
    <col min="265" max="265" width="18.140625" style="55" customWidth="1"/>
    <col min="266" max="266" width="11.5703125" style="55" customWidth="1"/>
    <col min="267" max="267" width="11.7109375" style="55" customWidth="1"/>
    <col min="268" max="512" width="8.85546875" style="55"/>
    <col min="513" max="513" width="18.28515625" style="55" customWidth="1"/>
    <col min="514" max="514" width="9.85546875" style="55" customWidth="1"/>
    <col min="515" max="520" width="16" style="55" customWidth="1"/>
    <col min="521" max="521" width="18.140625" style="55" customWidth="1"/>
    <col min="522" max="522" width="11.5703125" style="55" customWidth="1"/>
    <col min="523" max="523" width="11.7109375" style="55" customWidth="1"/>
    <col min="524" max="768" width="8.85546875" style="55"/>
    <col min="769" max="769" width="18.28515625" style="55" customWidth="1"/>
    <col min="770" max="770" width="9.85546875" style="55" customWidth="1"/>
    <col min="771" max="776" width="16" style="55" customWidth="1"/>
    <col min="777" max="777" width="18.140625" style="55" customWidth="1"/>
    <col min="778" max="778" width="11.5703125" style="55" customWidth="1"/>
    <col min="779" max="779" width="11.7109375" style="55" customWidth="1"/>
    <col min="780" max="1024" width="8.85546875" style="55"/>
    <col min="1025" max="1025" width="18.28515625" style="55" customWidth="1"/>
    <col min="1026" max="1026" width="9.85546875" style="55" customWidth="1"/>
    <col min="1027" max="1032" width="16" style="55" customWidth="1"/>
    <col min="1033" max="1033" width="18.140625" style="55" customWidth="1"/>
    <col min="1034" max="1034" width="11.5703125" style="55" customWidth="1"/>
    <col min="1035" max="1035" width="11.7109375" style="55" customWidth="1"/>
    <col min="1036" max="1280" width="8.85546875" style="55"/>
    <col min="1281" max="1281" width="18.28515625" style="55" customWidth="1"/>
    <col min="1282" max="1282" width="9.85546875" style="55" customWidth="1"/>
    <col min="1283" max="1288" width="16" style="55" customWidth="1"/>
    <col min="1289" max="1289" width="18.140625" style="55" customWidth="1"/>
    <col min="1290" max="1290" width="11.5703125" style="55" customWidth="1"/>
    <col min="1291" max="1291" width="11.7109375" style="55" customWidth="1"/>
    <col min="1292" max="1536" width="8.85546875" style="55"/>
    <col min="1537" max="1537" width="18.28515625" style="55" customWidth="1"/>
    <col min="1538" max="1538" width="9.85546875" style="55" customWidth="1"/>
    <col min="1539" max="1544" width="16" style="55" customWidth="1"/>
    <col min="1545" max="1545" width="18.140625" style="55" customWidth="1"/>
    <col min="1546" max="1546" width="11.5703125" style="55" customWidth="1"/>
    <col min="1547" max="1547" width="11.7109375" style="55" customWidth="1"/>
    <col min="1548" max="1792" width="8.85546875" style="55"/>
    <col min="1793" max="1793" width="18.28515625" style="55" customWidth="1"/>
    <col min="1794" max="1794" width="9.85546875" style="55" customWidth="1"/>
    <col min="1795" max="1800" width="16" style="55" customWidth="1"/>
    <col min="1801" max="1801" width="18.140625" style="55" customWidth="1"/>
    <col min="1802" max="1802" width="11.5703125" style="55" customWidth="1"/>
    <col min="1803" max="1803" width="11.7109375" style="55" customWidth="1"/>
    <col min="1804" max="2048" width="8.85546875" style="55"/>
    <col min="2049" max="2049" width="18.28515625" style="55" customWidth="1"/>
    <col min="2050" max="2050" width="9.85546875" style="55" customWidth="1"/>
    <col min="2051" max="2056" width="16" style="55" customWidth="1"/>
    <col min="2057" max="2057" width="18.140625" style="55" customWidth="1"/>
    <col min="2058" max="2058" width="11.5703125" style="55" customWidth="1"/>
    <col min="2059" max="2059" width="11.7109375" style="55" customWidth="1"/>
    <col min="2060" max="2304" width="8.85546875" style="55"/>
    <col min="2305" max="2305" width="18.28515625" style="55" customWidth="1"/>
    <col min="2306" max="2306" width="9.85546875" style="55" customWidth="1"/>
    <col min="2307" max="2312" width="16" style="55" customWidth="1"/>
    <col min="2313" max="2313" width="18.140625" style="55" customWidth="1"/>
    <col min="2314" max="2314" width="11.5703125" style="55" customWidth="1"/>
    <col min="2315" max="2315" width="11.7109375" style="55" customWidth="1"/>
    <col min="2316" max="2560" width="8.85546875" style="55"/>
    <col min="2561" max="2561" width="18.28515625" style="55" customWidth="1"/>
    <col min="2562" max="2562" width="9.85546875" style="55" customWidth="1"/>
    <col min="2563" max="2568" width="16" style="55" customWidth="1"/>
    <col min="2569" max="2569" width="18.140625" style="55" customWidth="1"/>
    <col min="2570" max="2570" width="11.5703125" style="55" customWidth="1"/>
    <col min="2571" max="2571" width="11.7109375" style="55" customWidth="1"/>
    <col min="2572" max="2816" width="8.85546875" style="55"/>
    <col min="2817" max="2817" width="18.28515625" style="55" customWidth="1"/>
    <col min="2818" max="2818" width="9.85546875" style="55" customWidth="1"/>
    <col min="2819" max="2824" width="16" style="55" customWidth="1"/>
    <col min="2825" max="2825" width="18.140625" style="55" customWidth="1"/>
    <col min="2826" max="2826" width="11.5703125" style="55" customWidth="1"/>
    <col min="2827" max="2827" width="11.7109375" style="55" customWidth="1"/>
    <col min="2828" max="3072" width="8.85546875" style="55"/>
    <col min="3073" max="3073" width="18.28515625" style="55" customWidth="1"/>
    <col min="3074" max="3074" width="9.85546875" style="55" customWidth="1"/>
    <col min="3075" max="3080" width="16" style="55" customWidth="1"/>
    <col min="3081" max="3081" width="18.140625" style="55" customWidth="1"/>
    <col min="3082" max="3082" width="11.5703125" style="55" customWidth="1"/>
    <col min="3083" max="3083" width="11.7109375" style="55" customWidth="1"/>
    <col min="3084" max="3328" width="8.85546875" style="55"/>
    <col min="3329" max="3329" width="18.28515625" style="55" customWidth="1"/>
    <col min="3330" max="3330" width="9.85546875" style="55" customWidth="1"/>
    <col min="3331" max="3336" width="16" style="55" customWidth="1"/>
    <col min="3337" max="3337" width="18.140625" style="55" customWidth="1"/>
    <col min="3338" max="3338" width="11.5703125" style="55" customWidth="1"/>
    <col min="3339" max="3339" width="11.7109375" style="55" customWidth="1"/>
    <col min="3340" max="3584" width="8.85546875" style="55"/>
    <col min="3585" max="3585" width="18.28515625" style="55" customWidth="1"/>
    <col min="3586" max="3586" width="9.85546875" style="55" customWidth="1"/>
    <col min="3587" max="3592" width="16" style="55" customWidth="1"/>
    <col min="3593" max="3593" width="18.140625" style="55" customWidth="1"/>
    <col min="3594" max="3594" width="11.5703125" style="55" customWidth="1"/>
    <col min="3595" max="3595" width="11.7109375" style="55" customWidth="1"/>
    <col min="3596" max="3840" width="8.85546875" style="55"/>
    <col min="3841" max="3841" width="18.28515625" style="55" customWidth="1"/>
    <col min="3842" max="3842" width="9.85546875" style="55" customWidth="1"/>
    <col min="3843" max="3848" width="16" style="55" customWidth="1"/>
    <col min="3849" max="3849" width="18.140625" style="55" customWidth="1"/>
    <col min="3850" max="3850" width="11.5703125" style="55" customWidth="1"/>
    <col min="3851" max="3851" width="11.7109375" style="55" customWidth="1"/>
    <col min="3852" max="4096" width="8.85546875" style="55"/>
    <col min="4097" max="4097" width="18.28515625" style="55" customWidth="1"/>
    <col min="4098" max="4098" width="9.85546875" style="55" customWidth="1"/>
    <col min="4099" max="4104" width="16" style="55" customWidth="1"/>
    <col min="4105" max="4105" width="18.140625" style="55" customWidth="1"/>
    <col min="4106" max="4106" width="11.5703125" style="55" customWidth="1"/>
    <col min="4107" max="4107" width="11.7109375" style="55" customWidth="1"/>
    <col min="4108" max="4352" width="8.85546875" style="55"/>
    <col min="4353" max="4353" width="18.28515625" style="55" customWidth="1"/>
    <col min="4354" max="4354" width="9.85546875" style="55" customWidth="1"/>
    <col min="4355" max="4360" width="16" style="55" customWidth="1"/>
    <col min="4361" max="4361" width="18.140625" style="55" customWidth="1"/>
    <col min="4362" max="4362" width="11.5703125" style="55" customWidth="1"/>
    <col min="4363" max="4363" width="11.7109375" style="55" customWidth="1"/>
    <col min="4364" max="4608" width="8.85546875" style="55"/>
    <col min="4609" max="4609" width="18.28515625" style="55" customWidth="1"/>
    <col min="4610" max="4610" width="9.85546875" style="55" customWidth="1"/>
    <col min="4611" max="4616" width="16" style="55" customWidth="1"/>
    <col min="4617" max="4617" width="18.140625" style="55" customWidth="1"/>
    <col min="4618" max="4618" width="11.5703125" style="55" customWidth="1"/>
    <col min="4619" max="4619" width="11.7109375" style="55" customWidth="1"/>
    <col min="4620" max="4864" width="8.85546875" style="55"/>
    <col min="4865" max="4865" width="18.28515625" style="55" customWidth="1"/>
    <col min="4866" max="4866" width="9.85546875" style="55" customWidth="1"/>
    <col min="4867" max="4872" width="16" style="55" customWidth="1"/>
    <col min="4873" max="4873" width="18.140625" style="55" customWidth="1"/>
    <col min="4874" max="4874" width="11.5703125" style="55" customWidth="1"/>
    <col min="4875" max="4875" width="11.7109375" style="55" customWidth="1"/>
    <col min="4876" max="5120" width="8.85546875" style="55"/>
    <col min="5121" max="5121" width="18.28515625" style="55" customWidth="1"/>
    <col min="5122" max="5122" width="9.85546875" style="55" customWidth="1"/>
    <col min="5123" max="5128" width="16" style="55" customWidth="1"/>
    <col min="5129" max="5129" width="18.140625" style="55" customWidth="1"/>
    <col min="5130" max="5130" width="11.5703125" style="55" customWidth="1"/>
    <col min="5131" max="5131" width="11.7109375" style="55" customWidth="1"/>
    <col min="5132" max="5376" width="8.85546875" style="55"/>
    <col min="5377" max="5377" width="18.28515625" style="55" customWidth="1"/>
    <col min="5378" max="5378" width="9.85546875" style="55" customWidth="1"/>
    <col min="5379" max="5384" width="16" style="55" customWidth="1"/>
    <col min="5385" max="5385" width="18.140625" style="55" customWidth="1"/>
    <col min="5386" max="5386" width="11.5703125" style="55" customWidth="1"/>
    <col min="5387" max="5387" width="11.7109375" style="55" customWidth="1"/>
    <col min="5388" max="5632" width="8.85546875" style="55"/>
    <col min="5633" max="5633" width="18.28515625" style="55" customWidth="1"/>
    <col min="5634" max="5634" width="9.85546875" style="55" customWidth="1"/>
    <col min="5635" max="5640" width="16" style="55" customWidth="1"/>
    <col min="5641" max="5641" width="18.140625" style="55" customWidth="1"/>
    <col min="5642" max="5642" width="11.5703125" style="55" customWidth="1"/>
    <col min="5643" max="5643" width="11.7109375" style="55" customWidth="1"/>
    <col min="5644" max="5888" width="8.85546875" style="55"/>
    <col min="5889" max="5889" width="18.28515625" style="55" customWidth="1"/>
    <col min="5890" max="5890" width="9.85546875" style="55" customWidth="1"/>
    <col min="5891" max="5896" width="16" style="55" customWidth="1"/>
    <col min="5897" max="5897" width="18.140625" style="55" customWidth="1"/>
    <col min="5898" max="5898" width="11.5703125" style="55" customWidth="1"/>
    <col min="5899" max="5899" width="11.7109375" style="55" customWidth="1"/>
    <col min="5900" max="6144" width="8.85546875" style="55"/>
    <col min="6145" max="6145" width="18.28515625" style="55" customWidth="1"/>
    <col min="6146" max="6146" width="9.85546875" style="55" customWidth="1"/>
    <col min="6147" max="6152" width="16" style="55" customWidth="1"/>
    <col min="6153" max="6153" width="18.140625" style="55" customWidth="1"/>
    <col min="6154" max="6154" width="11.5703125" style="55" customWidth="1"/>
    <col min="6155" max="6155" width="11.7109375" style="55" customWidth="1"/>
    <col min="6156" max="6400" width="8.85546875" style="55"/>
    <col min="6401" max="6401" width="18.28515625" style="55" customWidth="1"/>
    <col min="6402" max="6402" width="9.85546875" style="55" customWidth="1"/>
    <col min="6403" max="6408" width="16" style="55" customWidth="1"/>
    <col min="6409" max="6409" width="18.140625" style="55" customWidth="1"/>
    <col min="6410" max="6410" width="11.5703125" style="55" customWidth="1"/>
    <col min="6411" max="6411" width="11.7109375" style="55" customWidth="1"/>
    <col min="6412" max="6656" width="8.85546875" style="55"/>
    <col min="6657" max="6657" width="18.28515625" style="55" customWidth="1"/>
    <col min="6658" max="6658" width="9.85546875" style="55" customWidth="1"/>
    <col min="6659" max="6664" width="16" style="55" customWidth="1"/>
    <col min="6665" max="6665" width="18.140625" style="55" customWidth="1"/>
    <col min="6666" max="6666" width="11.5703125" style="55" customWidth="1"/>
    <col min="6667" max="6667" width="11.7109375" style="55" customWidth="1"/>
    <col min="6668" max="6912" width="8.85546875" style="55"/>
    <col min="6913" max="6913" width="18.28515625" style="55" customWidth="1"/>
    <col min="6914" max="6914" width="9.85546875" style="55" customWidth="1"/>
    <col min="6915" max="6920" width="16" style="55" customWidth="1"/>
    <col min="6921" max="6921" width="18.140625" style="55" customWidth="1"/>
    <col min="6922" max="6922" width="11.5703125" style="55" customWidth="1"/>
    <col min="6923" max="6923" width="11.7109375" style="55" customWidth="1"/>
    <col min="6924" max="7168" width="8.85546875" style="55"/>
    <col min="7169" max="7169" width="18.28515625" style="55" customWidth="1"/>
    <col min="7170" max="7170" width="9.85546875" style="55" customWidth="1"/>
    <col min="7171" max="7176" width="16" style="55" customWidth="1"/>
    <col min="7177" max="7177" width="18.140625" style="55" customWidth="1"/>
    <col min="7178" max="7178" width="11.5703125" style="55" customWidth="1"/>
    <col min="7179" max="7179" width="11.7109375" style="55" customWidth="1"/>
    <col min="7180" max="7424" width="8.85546875" style="55"/>
    <col min="7425" max="7425" width="18.28515625" style="55" customWidth="1"/>
    <col min="7426" max="7426" width="9.85546875" style="55" customWidth="1"/>
    <col min="7427" max="7432" width="16" style="55" customWidth="1"/>
    <col min="7433" max="7433" width="18.140625" style="55" customWidth="1"/>
    <col min="7434" max="7434" width="11.5703125" style="55" customWidth="1"/>
    <col min="7435" max="7435" width="11.7109375" style="55" customWidth="1"/>
    <col min="7436" max="7680" width="8.85546875" style="55"/>
    <col min="7681" max="7681" width="18.28515625" style="55" customWidth="1"/>
    <col min="7682" max="7682" width="9.85546875" style="55" customWidth="1"/>
    <col min="7683" max="7688" width="16" style="55" customWidth="1"/>
    <col min="7689" max="7689" width="18.140625" style="55" customWidth="1"/>
    <col min="7690" max="7690" width="11.5703125" style="55" customWidth="1"/>
    <col min="7691" max="7691" width="11.7109375" style="55" customWidth="1"/>
    <col min="7692" max="7936" width="8.85546875" style="55"/>
    <col min="7937" max="7937" width="18.28515625" style="55" customWidth="1"/>
    <col min="7938" max="7938" width="9.85546875" style="55" customWidth="1"/>
    <col min="7939" max="7944" width="16" style="55" customWidth="1"/>
    <col min="7945" max="7945" width="18.140625" style="55" customWidth="1"/>
    <col min="7946" max="7946" width="11.5703125" style="55" customWidth="1"/>
    <col min="7947" max="7947" width="11.7109375" style="55" customWidth="1"/>
    <col min="7948" max="8192" width="8.85546875" style="55"/>
    <col min="8193" max="8193" width="18.28515625" style="55" customWidth="1"/>
    <col min="8194" max="8194" width="9.85546875" style="55" customWidth="1"/>
    <col min="8195" max="8200" width="16" style="55" customWidth="1"/>
    <col min="8201" max="8201" width="18.140625" style="55" customWidth="1"/>
    <col min="8202" max="8202" width="11.5703125" style="55" customWidth="1"/>
    <col min="8203" max="8203" width="11.7109375" style="55" customWidth="1"/>
    <col min="8204" max="8448" width="8.85546875" style="55"/>
    <col min="8449" max="8449" width="18.28515625" style="55" customWidth="1"/>
    <col min="8450" max="8450" width="9.85546875" style="55" customWidth="1"/>
    <col min="8451" max="8456" width="16" style="55" customWidth="1"/>
    <col min="8457" max="8457" width="18.140625" style="55" customWidth="1"/>
    <col min="8458" max="8458" width="11.5703125" style="55" customWidth="1"/>
    <col min="8459" max="8459" width="11.7109375" style="55" customWidth="1"/>
    <col min="8460" max="8704" width="8.85546875" style="55"/>
    <col min="8705" max="8705" width="18.28515625" style="55" customWidth="1"/>
    <col min="8706" max="8706" width="9.85546875" style="55" customWidth="1"/>
    <col min="8707" max="8712" width="16" style="55" customWidth="1"/>
    <col min="8713" max="8713" width="18.140625" style="55" customWidth="1"/>
    <col min="8714" max="8714" width="11.5703125" style="55" customWidth="1"/>
    <col min="8715" max="8715" width="11.7109375" style="55" customWidth="1"/>
    <col min="8716" max="8960" width="8.85546875" style="55"/>
    <col min="8961" max="8961" width="18.28515625" style="55" customWidth="1"/>
    <col min="8962" max="8962" width="9.85546875" style="55" customWidth="1"/>
    <col min="8963" max="8968" width="16" style="55" customWidth="1"/>
    <col min="8969" max="8969" width="18.140625" style="55" customWidth="1"/>
    <col min="8970" max="8970" width="11.5703125" style="55" customWidth="1"/>
    <col min="8971" max="8971" width="11.7109375" style="55" customWidth="1"/>
    <col min="8972" max="9216" width="8.85546875" style="55"/>
    <col min="9217" max="9217" width="18.28515625" style="55" customWidth="1"/>
    <col min="9218" max="9218" width="9.85546875" style="55" customWidth="1"/>
    <col min="9219" max="9224" width="16" style="55" customWidth="1"/>
    <col min="9225" max="9225" width="18.140625" style="55" customWidth="1"/>
    <col min="9226" max="9226" width="11.5703125" style="55" customWidth="1"/>
    <col min="9227" max="9227" width="11.7109375" style="55" customWidth="1"/>
    <col min="9228" max="9472" width="8.85546875" style="55"/>
    <col min="9473" max="9473" width="18.28515625" style="55" customWidth="1"/>
    <col min="9474" max="9474" width="9.85546875" style="55" customWidth="1"/>
    <col min="9475" max="9480" width="16" style="55" customWidth="1"/>
    <col min="9481" max="9481" width="18.140625" style="55" customWidth="1"/>
    <col min="9482" max="9482" width="11.5703125" style="55" customWidth="1"/>
    <col min="9483" max="9483" width="11.7109375" style="55" customWidth="1"/>
    <col min="9484" max="9728" width="8.85546875" style="55"/>
    <col min="9729" max="9729" width="18.28515625" style="55" customWidth="1"/>
    <col min="9730" max="9730" width="9.85546875" style="55" customWidth="1"/>
    <col min="9731" max="9736" width="16" style="55" customWidth="1"/>
    <col min="9737" max="9737" width="18.140625" style="55" customWidth="1"/>
    <col min="9738" max="9738" width="11.5703125" style="55" customWidth="1"/>
    <col min="9739" max="9739" width="11.7109375" style="55" customWidth="1"/>
    <col min="9740" max="9984" width="8.85546875" style="55"/>
    <col min="9985" max="9985" width="18.28515625" style="55" customWidth="1"/>
    <col min="9986" max="9986" width="9.85546875" style="55" customWidth="1"/>
    <col min="9987" max="9992" width="16" style="55" customWidth="1"/>
    <col min="9993" max="9993" width="18.140625" style="55" customWidth="1"/>
    <col min="9994" max="9994" width="11.5703125" style="55" customWidth="1"/>
    <col min="9995" max="9995" width="11.7109375" style="55" customWidth="1"/>
    <col min="9996" max="10240" width="8.85546875" style="55"/>
    <col min="10241" max="10241" width="18.28515625" style="55" customWidth="1"/>
    <col min="10242" max="10242" width="9.85546875" style="55" customWidth="1"/>
    <col min="10243" max="10248" width="16" style="55" customWidth="1"/>
    <col min="10249" max="10249" width="18.140625" style="55" customWidth="1"/>
    <col min="10250" max="10250" width="11.5703125" style="55" customWidth="1"/>
    <col min="10251" max="10251" width="11.7109375" style="55" customWidth="1"/>
    <col min="10252" max="10496" width="8.85546875" style="55"/>
    <col min="10497" max="10497" width="18.28515625" style="55" customWidth="1"/>
    <col min="10498" max="10498" width="9.85546875" style="55" customWidth="1"/>
    <col min="10499" max="10504" width="16" style="55" customWidth="1"/>
    <col min="10505" max="10505" width="18.140625" style="55" customWidth="1"/>
    <col min="10506" max="10506" width="11.5703125" style="55" customWidth="1"/>
    <col min="10507" max="10507" width="11.7109375" style="55" customWidth="1"/>
    <col min="10508" max="10752" width="8.85546875" style="55"/>
    <col min="10753" max="10753" width="18.28515625" style="55" customWidth="1"/>
    <col min="10754" max="10754" width="9.85546875" style="55" customWidth="1"/>
    <col min="10755" max="10760" width="16" style="55" customWidth="1"/>
    <col min="10761" max="10761" width="18.140625" style="55" customWidth="1"/>
    <col min="10762" max="10762" width="11.5703125" style="55" customWidth="1"/>
    <col min="10763" max="10763" width="11.7109375" style="55" customWidth="1"/>
    <col min="10764" max="11008" width="8.85546875" style="55"/>
    <col min="11009" max="11009" width="18.28515625" style="55" customWidth="1"/>
    <col min="11010" max="11010" width="9.85546875" style="55" customWidth="1"/>
    <col min="11011" max="11016" width="16" style="55" customWidth="1"/>
    <col min="11017" max="11017" width="18.140625" style="55" customWidth="1"/>
    <col min="11018" max="11018" width="11.5703125" style="55" customWidth="1"/>
    <col min="11019" max="11019" width="11.7109375" style="55" customWidth="1"/>
    <col min="11020" max="11264" width="8.85546875" style="55"/>
    <col min="11265" max="11265" width="18.28515625" style="55" customWidth="1"/>
    <col min="11266" max="11266" width="9.85546875" style="55" customWidth="1"/>
    <col min="11267" max="11272" width="16" style="55" customWidth="1"/>
    <col min="11273" max="11273" width="18.140625" style="55" customWidth="1"/>
    <col min="11274" max="11274" width="11.5703125" style="55" customWidth="1"/>
    <col min="11275" max="11275" width="11.7109375" style="55" customWidth="1"/>
    <col min="11276" max="11520" width="8.85546875" style="55"/>
    <col min="11521" max="11521" width="18.28515625" style="55" customWidth="1"/>
    <col min="11522" max="11522" width="9.85546875" style="55" customWidth="1"/>
    <col min="11523" max="11528" width="16" style="55" customWidth="1"/>
    <col min="11529" max="11529" width="18.140625" style="55" customWidth="1"/>
    <col min="11530" max="11530" width="11.5703125" style="55" customWidth="1"/>
    <col min="11531" max="11531" width="11.7109375" style="55" customWidth="1"/>
    <col min="11532" max="11776" width="8.85546875" style="55"/>
    <col min="11777" max="11777" width="18.28515625" style="55" customWidth="1"/>
    <col min="11778" max="11778" width="9.85546875" style="55" customWidth="1"/>
    <col min="11779" max="11784" width="16" style="55" customWidth="1"/>
    <col min="11785" max="11785" width="18.140625" style="55" customWidth="1"/>
    <col min="11786" max="11786" width="11.5703125" style="55" customWidth="1"/>
    <col min="11787" max="11787" width="11.7109375" style="55" customWidth="1"/>
    <col min="11788" max="12032" width="8.85546875" style="55"/>
    <col min="12033" max="12033" width="18.28515625" style="55" customWidth="1"/>
    <col min="12034" max="12034" width="9.85546875" style="55" customWidth="1"/>
    <col min="12035" max="12040" width="16" style="55" customWidth="1"/>
    <col min="12041" max="12041" width="18.140625" style="55" customWidth="1"/>
    <col min="12042" max="12042" width="11.5703125" style="55" customWidth="1"/>
    <col min="12043" max="12043" width="11.7109375" style="55" customWidth="1"/>
    <col min="12044" max="12288" width="8.85546875" style="55"/>
    <col min="12289" max="12289" width="18.28515625" style="55" customWidth="1"/>
    <col min="12290" max="12290" width="9.85546875" style="55" customWidth="1"/>
    <col min="12291" max="12296" width="16" style="55" customWidth="1"/>
    <col min="12297" max="12297" width="18.140625" style="55" customWidth="1"/>
    <col min="12298" max="12298" width="11.5703125" style="55" customWidth="1"/>
    <col min="12299" max="12299" width="11.7109375" style="55" customWidth="1"/>
    <col min="12300" max="12544" width="8.85546875" style="55"/>
    <col min="12545" max="12545" width="18.28515625" style="55" customWidth="1"/>
    <col min="12546" max="12546" width="9.85546875" style="55" customWidth="1"/>
    <col min="12547" max="12552" width="16" style="55" customWidth="1"/>
    <col min="12553" max="12553" width="18.140625" style="55" customWidth="1"/>
    <col min="12554" max="12554" width="11.5703125" style="55" customWidth="1"/>
    <col min="12555" max="12555" width="11.7109375" style="55" customWidth="1"/>
    <col min="12556" max="12800" width="8.85546875" style="55"/>
    <col min="12801" max="12801" width="18.28515625" style="55" customWidth="1"/>
    <col min="12802" max="12802" width="9.85546875" style="55" customWidth="1"/>
    <col min="12803" max="12808" width="16" style="55" customWidth="1"/>
    <col min="12809" max="12809" width="18.140625" style="55" customWidth="1"/>
    <col min="12810" max="12810" width="11.5703125" style="55" customWidth="1"/>
    <col min="12811" max="12811" width="11.7109375" style="55" customWidth="1"/>
    <col min="12812" max="13056" width="8.85546875" style="55"/>
    <col min="13057" max="13057" width="18.28515625" style="55" customWidth="1"/>
    <col min="13058" max="13058" width="9.85546875" style="55" customWidth="1"/>
    <col min="13059" max="13064" width="16" style="55" customWidth="1"/>
    <col min="13065" max="13065" width="18.140625" style="55" customWidth="1"/>
    <col min="13066" max="13066" width="11.5703125" style="55" customWidth="1"/>
    <col min="13067" max="13067" width="11.7109375" style="55" customWidth="1"/>
    <col min="13068" max="13312" width="8.85546875" style="55"/>
    <col min="13313" max="13313" width="18.28515625" style="55" customWidth="1"/>
    <col min="13314" max="13314" width="9.85546875" style="55" customWidth="1"/>
    <col min="13315" max="13320" width="16" style="55" customWidth="1"/>
    <col min="13321" max="13321" width="18.140625" style="55" customWidth="1"/>
    <col min="13322" max="13322" width="11.5703125" style="55" customWidth="1"/>
    <col min="13323" max="13323" width="11.7109375" style="55" customWidth="1"/>
    <col min="13324" max="13568" width="8.85546875" style="55"/>
    <col min="13569" max="13569" width="18.28515625" style="55" customWidth="1"/>
    <col min="13570" max="13570" width="9.85546875" style="55" customWidth="1"/>
    <col min="13571" max="13576" width="16" style="55" customWidth="1"/>
    <col min="13577" max="13577" width="18.140625" style="55" customWidth="1"/>
    <col min="13578" max="13578" width="11.5703125" style="55" customWidth="1"/>
    <col min="13579" max="13579" width="11.7109375" style="55" customWidth="1"/>
    <col min="13580" max="13824" width="8.85546875" style="55"/>
    <col min="13825" max="13825" width="18.28515625" style="55" customWidth="1"/>
    <col min="13826" max="13826" width="9.85546875" style="55" customWidth="1"/>
    <col min="13827" max="13832" width="16" style="55" customWidth="1"/>
    <col min="13833" max="13833" width="18.140625" style="55" customWidth="1"/>
    <col min="13834" max="13834" width="11.5703125" style="55" customWidth="1"/>
    <col min="13835" max="13835" width="11.7109375" style="55" customWidth="1"/>
    <col min="13836" max="14080" width="8.85546875" style="55"/>
    <col min="14081" max="14081" width="18.28515625" style="55" customWidth="1"/>
    <col min="14082" max="14082" width="9.85546875" style="55" customWidth="1"/>
    <col min="14083" max="14088" width="16" style="55" customWidth="1"/>
    <col min="14089" max="14089" width="18.140625" style="55" customWidth="1"/>
    <col min="14090" max="14090" width="11.5703125" style="55" customWidth="1"/>
    <col min="14091" max="14091" width="11.7109375" style="55" customWidth="1"/>
    <col min="14092" max="14336" width="8.85546875" style="55"/>
    <col min="14337" max="14337" width="18.28515625" style="55" customWidth="1"/>
    <col min="14338" max="14338" width="9.85546875" style="55" customWidth="1"/>
    <col min="14339" max="14344" width="16" style="55" customWidth="1"/>
    <col min="14345" max="14345" width="18.140625" style="55" customWidth="1"/>
    <col min="14346" max="14346" width="11.5703125" style="55" customWidth="1"/>
    <col min="14347" max="14347" width="11.7109375" style="55" customWidth="1"/>
    <col min="14348" max="14592" width="8.85546875" style="55"/>
    <col min="14593" max="14593" width="18.28515625" style="55" customWidth="1"/>
    <col min="14594" max="14594" width="9.85546875" style="55" customWidth="1"/>
    <col min="14595" max="14600" width="16" style="55" customWidth="1"/>
    <col min="14601" max="14601" width="18.140625" style="55" customWidth="1"/>
    <col min="14602" max="14602" width="11.5703125" style="55" customWidth="1"/>
    <col min="14603" max="14603" width="11.7109375" style="55" customWidth="1"/>
    <col min="14604" max="14848" width="8.85546875" style="55"/>
    <col min="14849" max="14849" width="18.28515625" style="55" customWidth="1"/>
    <col min="14850" max="14850" width="9.85546875" style="55" customWidth="1"/>
    <col min="14851" max="14856" width="16" style="55" customWidth="1"/>
    <col min="14857" max="14857" width="18.140625" style="55" customWidth="1"/>
    <col min="14858" max="14858" width="11.5703125" style="55" customWidth="1"/>
    <col min="14859" max="14859" width="11.7109375" style="55" customWidth="1"/>
    <col min="14860" max="15104" width="8.85546875" style="55"/>
    <col min="15105" max="15105" width="18.28515625" style="55" customWidth="1"/>
    <col min="15106" max="15106" width="9.85546875" style="55" customWidth="1"/>
    <col min="15107" max="15112" width="16" style="55" customWidth="1"/>
    <col min="15113" max="15113" width="18.140625" style="55" customWidth="1"/>
    <col min="15114" max="15114" width="11.5703125" style="55" customWidth="1"/>
    <col min="15115" max="15115" width="11.7109375" style="55" customWidth="1"/>
    <col min="15116" max="15360" width="8.85546875" style="55"/>
    <col min="15361" max="15361" width="18.28515625" style="55" customWidth="1"/>
    <col min="15362" max="15362" width="9.85546875" style="55" customWidth="1"/>
    <col min="15363" max="15368" width="16" style="55" customWidth="1"/>
    <col min="15369" max="15369" width="18.140625" style="55" customWidth="1"/>
    <col min="15370" max="15370" width="11.5703125" style="55" customWidth="1"/>
    <col min="15371" max="15371" width="11.7109375" style="55" customWidth="1"/>
    <col min="15372" max="15616" width="8.85546875" style="55"/>
    <col min="15617" max="15617" width="18.28515625" style="55" customWidth="1"/>
    <col min="15618" max="15618" width="9.85546875" style="55" customWidth="1"/>
    <col min="15619" max="15624" width="16" style="55" customWidth="1"/>
    <col min="15625" max="15625" width="18.140625" style="55" customWidth="1"/>
    <col min="15626" max="15626" width="11.5703125" style="55" customWidth="1"/>
    <col min="15627" max="15627" width="11.7109375" style="55" customWidth="1"/>
    <col min="15628" max="15872" width="8.85546875" style="55"/>
    <col min="15873" max="15873" width="18.28515625" style="55" customWidth="1"/>
    <col min="15874" max="15874" width="9.85546875" style="55" customWidth="1"/>
    <col min="15875" max="15880" width="16" style="55" customWidth="1"/>
    <col min="15881" max="15881" width="18.140625" style="55" customWidth="1"/>
    <col min="15882" max="15882" width="11.5703125" style="55" customWidth="1"/>
    <col min="15883" max="15883" width="11.7109375" style="55" customWidth="1"/>
    <col min="15884" max="16128" width="8.85546875" style="55"/>
    <col min="16129" max="16129" width="18.28515625" style="55" customWidth="1"/>
    <col min="16130" max="16130" width="9.85546875" style="55" customWidth="1"/>
    <col min="16131" max="16136" width="16" style="55" customWidth="1"/>
    <col min="16137" max="16137" width="18.140625" style="55" customWidth="1"/>
    <col min="16138" max="16138" width="11.5703125" style="55" customWidth="1"/>
    <col min="16139" max="16139" width="11.7109375" style="55" customWidth="1"/>
    <col min="16140" max="16384" width="8.85546875" style="55"/>
  </cols>
  <sheetData>
    <row r="1" spans="1:10" x14ac:dyDescent="0.25">
      <c r="A1" s="1"/>
      <c r="B1" s="53"/>
      <c r="C1" s="54" t="s">
        <v>25</v>
      </c>
      <c r="D1" s="54" t="s">
        <v>26</v>
      </c>
      <c r="E1" s="54" t="s">
        <v>27</v>
      </c>
      <c r="F1" s="54" t="s">
        <v>28</v>
      </c>
      <c r="G1" s="54" t="s">
        <v>29</v>
      </c>
      <c r="H1" s="54" t="s">
        <v>30</v>
      </c>
      <c r="I1" s="54" t="s">
        <v>16</v>
      </c>
    </row>
    <row r="2" spans="1:10" s="59" customFormat="1" x14ac:dyDescent="0.25">
      <c r="A2" s="56" t="s">
        <v>31</v>
      </c>
      <c r="B2" s="57">
        <f>[1]AR!B2</f>
        <v>42690</v>
      </c>
      <c r="C2" s="58">
        <f>[1]AR!C2</f>
        <v>589412.53</v>
      </c>
      <c r="D2" s="58">
        <f>[1]AR!D2</f>
        <v>512284.74</v>
      </c>
      <c r="E2" s="58">
        <f>[1]AR!E2</f>
        <v>333125.37</v>
      </c>
      <c r="F2" s="58">
        <f>[1]AR!F2</f>
        <v>370238.48</v>
      </c>
      <c r="G2" s="58">
        <f>[1]AR!G2</f>
        <v>412104.64</v>
      </c>
      <c r="H2" s="58">
        <f>[1]AR!H2</f>
        <v>957745.08</v>
      </c>
      <c r="I2" s="58">
        <f>[1]AR!I2</f>
        <v>3174910.8400000003</v>
      </c>
    </row>
    <row r="3" spans="1:10" s="60" customFormat="1" x14ac:dyDescent="0.25">
      <c r="A3" s="5"/>
      <c r="B3" s="105">
        <f>[1]AR!B3</f>
        <v>42659</v>
      </c>
      <c r="C3" s="106">
        <f>[1]AR!C3</f>
        <v>583114</v>
      </c>
      <c r="D3" s="106">
        <f>[1]AR!D3</f>
        <v>494800</v>
      </c>
      <c r="E3" s="106">
        <f>[1]AR!E3</f>
        <v>463861</v>
      </c>
      <c r="F3" s="106">
        <f>[1]AR!F3</f>
        <v>453115</v>
      </c>
      <c r="G3" s="106">
        <f>[1]AR!G3</f>
        <v>302455</v>
      </c>
      <c r="H3" s="106">
        <f>[1]AR!H3</f>
        <v>996290</v>
      </c>
      <c r="I3" s="106">
        <f>[1]AR!I3</f>
        <v>3293634</v>
      </c>
    </row>
    <row r="4" spans="1:10" s="60" customFormat="1" x14ac:dyDescent="0.25">
      <c r="A4" s="5"/>
      <c r="B4" s="105">
        <f>[1]AR!B4</f>
        <v>42629</v>
      </c>
      <c r="C4" s="106">
        <f>[1]AR!C4</f>
        <v>662776</v>
      </c>
      <c r="D4" s="106">
        <f>[1]AR!D4</f>
        <v>647940</v>
      </c>
      <c r="E4" s="106">
        <f>[1]AR!E4</f>
        <v>471627</v>
      </c>
      <c r="F4" s="106">
        <f>[1]AR!F4</f>
        <v>382171</v>
      </c>
      <c r="G4" s="106">
        <f>[1]AR!G4</f>
        <v>331849</v>
      </c>
      <c r="H4" s="106">
        <f>[1]AR!H4</f>
        <v>919280</v>
      </c>
      <c r="I4" s="106">
        <f>[1]AR!I4</f>
        <v>3415644</v>
      </c>
    </row>
    <row r="5" spans="1:10" s="60" customFormat="1" x14ac:dyDescent="0.25">
      <c r="A5" s="5"/>
      <c r="B5" s="105">
        <f>[1]AR!B5</f>
        <v>42598</v>
      </c>
      <c r="C5" s="106">
        <f>[1]AR!C5</f>
        <v>733430</v>
      </c>
      <c r="D5" s="106">
        <f>[1]AR!D5</f>
        <v>625750</v>
      </c>
      <c r="E5" s="106">
        <f>[1]AR!E5</f>
        <v>501303</v>
      </c>
      <c r="F5" s="106">
        <f>[1]AR!F5</f>
        <v>365658</v>
      </c>
      <c r="G5" s="106">
        <f>[1]AR!G5</f>
        <v>170119</v>
      </c>
      <c r="H5" s="106">
        <f>[1]AR!H5</f>
        <v>1000957</v>
      </c>
      <c r="I5" s="106">
        <f>[1]AR!I5</f>
        <v>3397215</v>
      </c>
    </row>
    <row r="6" spans="1:10" s="62" customFormat="1" x14ac:dyDescent="0.25">
      <c r="A6" s="56" t="s">
        <v>32</v>
      </c>
      <c r="B6" s="57">
        <f>[1]AR!B6</f>
        <v>42690</v>
      </c>
      <c r="C6" s="58">
        <f>[1]AR!C6</f>
        <v>340678.65</v>
      </c>
      <c r="D6" s="58">
        <f>[1]AR!D6</f>
        <v>500147.22</v>
      </c>
      <c r="E6" s="58">
        <f>[1]AR!E6</f>
        <v>487269.32</v>
      </c>
      <c r="F6" s="58">
        <f>[1]AR!F6</f>
        <v>499125.52</v>
      </c>
      <c r="G6" s="58">
        <f>[1]AR!G6</f>
        <v>384995.64999999997</v>
      </c>
      <c r="H6" s="58">
        <f>[1]AR!H6</f>
        <v>1452797.4900000002</v>
      </c>
      <c r="I6" s="58">
        <f>[1]AR!I6</f>
        <v>3665013.85</v>
      </c>
      <c r="J6" s="61"/>
    </row>
    <row r="7" spans="1:10" s="60" customFormat="1" x14ac:dyDescent="0.25">
      <c r="A7" s="5"/>
      <c r="B7" s="105">
        <f>[1]AR!B7</f>
        <v>42659</v>
      </c>
      <c r="C7" s="106">
        <f>[1]AR!C7</f>
        <v>343534</v>
      </c>
      <c r="D7" s="106">
        <f>[1]AR!D7</f>
        <v>550347</v>
      </c>
      <c r="E7" s="106">
        <f>[1]AR!E7</f>
        <v>555544</v>
      </c>
      <c r="F7" s="106">
        <f>[1]AR!F7</f>
        <v>431295</v>
      </c>
      <c r="G7" s="106">
        <f>[1]AR!G7</f>
        <v>354141</v>
      </c>
      <c r="H7" s="106">
        <f>[1]AR!H7</f>
        <v>1508650</v>
      </c>
      <c r="I7" s="106">
        <f>[1]AR!I7</f>
        <v>3745410</v>
      </c>
      <c r="J7" s="63"/>
    </row>
    <row r="8" spans="1:10" s="60" customFormat="1" x14ac:dyDescent="0.25">
      <c r="A8" s="5"/>
      <c r="B8" s="105">
        <f>[1]AR!B8</f>
        <v>42629</v>
      </c>
      <c r="C8" s="106">
        <f>[1]AR!C8</f>
        <v>380280</v>
      </c>
      <c r="D8" s="106">
        <f>[1]AR!D8</f>
        <v>583207</v>
      </c>
      <c r="E8" s="106">
        <f>[1]AR!E8</f>
        <v>457722</v>
      </c>
      <c r="F8" s="106">
        <f>[1]AR!F8</f>
        <v>434921</v>
      </c>
      <c r="G8" s="106">
        <f>[1]AR!G8</f>
        <v>305560</v>
      </c>
      <c r="H8" s="106">
        <f>[1]AR!H8</f>
        <v>1515901</v>
      </c>
      <c r="I8" s="106">
        <f>[1]AR!I8</f>
        <v>3677592</v>
      </c>
      <c r="J8" s="63"/>
    </row>
    <row r="9" spans="1:10" s="60" customFormat="1" x14ac:dyDescent="0.25">
      <c r="A9" s="5"/>
      <c r="B9" s="105">
        <f>[1]AR!B9</f>
        <v>42598</v>
      </c>
      <c r="C9" s="106">
        <f>[1]AR!C9</f>
        <v>366873</v>
      </c>
      <c r="D9" s="106">
        <f>[1]AR!D9</f>
        <v>519407</v>
      </c>
      <c r="E9" s="106">
        <f>[1]AR!E9</f>
        <v>520308</v>
      </c>
      <c r="F9" s="106">
        <f>[1]AR!F9</f>
        <v>344929</v>
      </c>
      <c r="G9" s="106">
        <f>[1]AR!G9</f>
        <v>394652</v>
      </c>
      <c r="H9" s="106">
        <f>[1]AR!H9</f>
        <v>1647690</v>
      </c>
      <c r="I9" s="106">
        <f>[1]AR!I9</f>
        <v>3793859</v>
      </c>
      <c r="J9" s="63"/>
    </row>
    <row r="10" spans="1:10" x14ac:dyDescent="0.25">
      <c r="A10" s="56" t="s">
        <v>33</v>
      </c>
      <c r="B10" s="57">
        <f>[1]AR!B10</f>
        <v>42690</v>
      </c>
      <c r="C10" s="58">
        <f>[1]AR!C10</f>
        <v>1074312.83</v>
      </c>
      <c r="D10" s="58">
        <f>[1]AR!D10</f>
        <v>134093.67000000001</v>
      </c>
      <c r="E10" s="58">
        <f>[1]AR!E10</f>
        <v>160616.41</v>
      </c>
      <c r="F10" s="58">
        <f>[1]AR!F10</f>
        <v>72962.570000000007</v>
      </c>
      <c r="G10" s="58">
        <f>[1]AR!G10</f>
        <v>36480.620000000003</v>
      </c>
      <c r="H10" s="58">
        <f>[1]AR!H10</f>
        <v>189936.06</v>
      </c>
      <c r="I10" s="58">
        <f>[1]AR!I10</f>
        <v>1668402.1600000001</v>
      </c>
    </row>
    <row r="11" spans="1:10" s="60" customFormat="1" x14ac:dyDescent="0.25">
      <c r="A11" s="5"/>
      <c r="B11" s="105">
        <f>[1]AR!B11</f>
        <v>42659</v>
      </c>
      <c r="C11" s="106">
        <f>[1]AR!C11</f>
        <v>985149</v>
      </c>
      <c r="D11" s="106">
        <f>[1]AR!D11</f>
        <v>220468</v>
      </c>
      <c r="E11" s="106">
        <f>[1]AR!E11</f>
        <v>93278</v>
      </c>
      <c r="F11" s="106">
        <f>[1]AR!F11</f>
        <v>54394</v>
      </c>
      <c r="G11" s="106">
        <f>[1]AR!G11</f>
        <v>24065</v>
      </c>
      <c r="H11" s="106">
        <f>[1]AR!H11</f>
        <v>176716</v>
      </c>
      <c r="I11" s="106">
        <f>[1]AR!I11</f>
        <v>1554071</v>
      </c>
    </row>
    <row r="12" spans="1:10" s="60" customFormat="1" x14ac:dyDescent="0.25">
      <c r="A12" s="5"/>
      <c r="B12" s="105">
        <f>[1]AR!B12</f>
        <v>42629</v>
      </c>
      <c r="C12" s="106">
        <f>[1]AR!C12</f>
        <v>1105675</v>
      </c>
      <c r="D12" s="106">
        <f>[1]AR!D12</f>
        <v>154030</v>
      </c>
      <c r="E12" s="106">
        <f>[1]AR!E12</f>
        <v>55543</v>
      </c>
      <c r="F12" s="106">
        <f>[1]AR!F12</f>
        <v>36054</v>
      </c>
      <c r="G12" s="106">
        <f>[1]AR!G12</f>
        <v>21373</v>
      </c>
      <c r="H12" s="106">
        <f>[1]AR!H12</f>
        <v>187993</v>
      </c>
      <c r="I12" s="106">
        <f>[1]AR!I12</f>
        <v>1560667</v>
      </c>
    </row>
    <row r="13" spans="1:10" s="60" customFormat="1" x14ac:dyDescent="0.25">
      <c r="A13" s="5"/>
      <c r="B13" s="105">
        <f>[1]AR!B13</f>
        <v>42598</v>
      </c>
      <c r="C13" s="106">
        <f>[1]AR!C13</f>
        <v>1161331</v>
      </c>
      <c r="D13" s="106">
        <f>[1]AR!D13</f>
        <v>114161</v>
      </c>
      <c r="E13" s="106">
        <f>[1]AR!E13</f>
        <v>55585</v>
      </c>
      <c r="F13" s="106">
        <f>[1]AR!F13</f>
        <v>29831</v>
      </c>
      <c r="G13" s="106">
        <f>[1]AR!G13</f>
        <v>32048</v>
      </c>
      <c r="H13" s="106">
        <f>[1]AR!H13</f>
        <v>174477</v>
      </c>
      <c r="I13" s="106">
        <f>[1]AR!I13</f>
        <v>1567433</v>
      </c>
    </row>
    <row r="14" spans="1:10" x14ac:dyDescent="0.25">
      <c r="A14" s="56" t="s">
        <v>34</v>
      </c>
      <c r="B14" s="57">
        <f>[1]AR!B14</f>
        <v>42690</v>
      </c>
      <c r="C14" s="58">
        <f>[1]AR!C14</f>
        <v>921860.9</v>
      </c>
      <c r="D14" s="58">
        <f>[1]AR!D14</f>
        <v>80390.59</v>
      </c>
      <c r="E14" s="58">
        <f>[1]AR!E14</f>
        <v>415060.93</v>
      </c>
      <c r="F14" s="58">
        <f>[1]AR!F14</f>
        <v>64393.85</v>
      </c>
      <c r="G14" s="58">
        <f>[1]AR!G14</f>
        <v>22541.46</v>
      </c>
      <c r="H14" s="58">
        <f>[1]AR!H14</f>
        <v>147203.51</v>
      </c>
      <c r="I14" s="58">
        <f>[1]AR!I14</f>
        <v>1651451.24</v>
      </c>
    </row>
    <row r="15" spans="1:10" s="60" customFormat="1" x14ac:dyDescent="0.25">
      <c r="A15" s="5"/>
      <c r="B15" s="105">
        <f>[1]AR!B15</f>
        <v>42659</v>
      </c>
      <c r="C15" s="106">
        <f>[1]AR!C15</f>
        <v>949903</v>
      </c>
      <c r="D15" s="106">
        <f>[1]AR!D15</f>
        <v>442520</v>
      </c>
      <c r="E15" s="106">
        <f>[1]AR!E15</f>
        <v>85306</v>
      </c>
      <c r="F15" s="106">
        <f>[1]AR!F15</f>
        <v>28862</v>
      </c>
      <c r="G15" s="106">
        <f>[1]AR!G15</f>
        <v>17776</v>
      </c>
      <c r="H15" s="106">
        <f>[1]AR!H15</f>
        <v>140769</v>
      </c>
      <c r="I15" s="106">
        <f>[1]AR!I15</f>
        <v>1665136</v>
      </c>
    </row>
    <row r="16" spans="1:10" s="60" customFormat="1" x14ac:dyDescent="0.25">
      <c r="A16" s="5"/>
      <c r="B16" s="105">
        <f>[1]AR!B16</f>
        <v>42629</v>
      </c>
      <c r="C16" s="106">
        <f>[1]AR!C16</f>
        <v>1103328</v>
      </c>
      <c r="D16" s="106">
        <f>[1]AR!D16</f>
        <v>108087</v>
      </c>
      <c r="E16" s="106">
        <f>[1]AR!E16</f>
        <v>34473</v>
      </c>
      <c r="F16" s="106">
        <f>[1]AR!F16</f>
        <v>29080</v>
      </c>
      <c r="G16" s="106">
        <f>[1]AR!G16</f>
        <v>16839</v>
      </c>
      <c r="H16" s="106">
        <f>[1]AR!H16</f>
        <v>147718</v>
      </c>
      <c r="I16" s="106">
        <f>[1]AR!I16</f>
        <v>1439524</v>
      </c>
    </row>
    <row r="17" spans="1:9" s="60" customFormat="1" x14ac:dyDescent="0.25">
      <c r="A17" s="5"/>
      <c r="B17" s="105">
        <f>[1]AR!B17</f>
        <v>42598</v>
      </c>
      <c r="C17" s="106">
        <f>[1]AR!C17</f>
        <v>1007582</v>
      </c>
      <c r="D17" s="106">
        <f>[1]AR!D17</f>
        <v>72352</v>
      </c>
      <c r="E17" s="106">
        <f>[1]AR!E17</f>
        <v>44976</v>
      </c>
      <c r="F17" s="106">
        <f>[1]AR!F17</f>
        <v>21388</v>
      </c>
      <c r="G17" s="106">
        <f>[1]AR!G17</f>
        <v>17121</v>
      </c>
      <c r="H17" s="106">
        <f>[1]AR!H17</f>
        <v>153573</v>
      </c>
      <c r="I17" s="106">
        <f>[1]AR!I17</f>
        <v>1316994</v>
      </c>
    </row>
    <row r="18" spans="1:9" s="59" customFormat="1" ht="13.5" customHeight="1" x14ac:dyDescent="0.25">
      <c r="A18" s="56" t="s">
        <v>35</v>
      </c>
      <c r="B18" s="57">
        <f>[1]AR!B18</f>
        <v>42690</v>
      </c>
      <c r="C18" s="58">
        <f>[1]AR!C18</f>
        <v>629333.41</v>
      </c>
      <c r="D18" s="58">
        <f>[1]AR!D18</f>
        <v>51773</v>
      </c>
      <c r="E18" s="58">
        <f>[1]AR!E18</f>
        <v>36610</v>
      </c>
      <c r="F18" s="58">
        <f>[1]AR!F18</f>
        <v>109779.57</v>
      </c>
      <c r="G18" s="58">
        <f>[1]AR!G18</f>
        <v>29550.78</v>
      </c>
      <c r="H18" s="58">
        <f>[1]AR!H18</f>
        <v>38005.01</v>
      </c>
      <c r="I18" s="58">
        <f>[1]AR!I18</f>
        <v>895051.77</v>
      </c>
    </row>
    <row r="19" spans="1:9" s="60" customFormat="1" ht="13.5" customHeight="1" x14ac:dyDescent="0.25">
      <c r="A19" s="5"/>
      <c r="B19" s="105">
        <f>[1]AR!B19</f>
        <v>42659</v>
      </c>
      <c r="C19" s="106">
        <f>[1]AR!C19</f>
        <v>420215</v>
      </c>
      <c r="D19" s="106">
        <f>[1]AR!D19</f>
        <v>34481</v>
      </c>
      <c r="E19" s="106">
        <f>[1]AR!E19</f>
        <v>116321</v>
      </c>
      <c r="F19" s="106">
        <f>[1]AR!F19</f>
        <v>32224</v>
      </c>
      <c r="G19" s="106">
        <f>[1]AR!G19</f>
        <v>4619</v>
      </c>
      <c r="H19" s="106">
        <f>[1]AR!H19</f>
        <v>51045</v>
      </c>
      <c r="I19" s="106">
        <f>[1]AR!I19</f>
        <v>658906</v>
      </c>
    </row>
    <row r="20" spans="1:9" s="60" customFormat="1" ht="13.5" customHeight="1" x14ac:dyDescent="0.25">
      <c r="A20" s="5"/>
      <c r="B20" s="105">
        <f>[1]AR!B20</f>
        <v>42629</v>
      </c>
      <c r="C20" s="106">
        <f>[1]AR!C20</f>
        <v>510401</v>
      </c>
      <c r="D20" s="106">
        <f>[1]AR!D20</f>
        <v>130564</v>
      </c>
      <c r="E20" s="106">
        <f>[1]AR!E20</f>
        <v>49594</v>
      </c>
      <c r="F20" s="106">
        <f>[1]AR!F20</f>
        <v>13094</v>
      </c>
      <c r="G20" s="106">
        <f>[1]AR!G20</f>
        <v>6103</v>
      </c>
      <c r="H20" s="106">
        <f>[1]AR!H20</f>
        <v>55173</v>
      </c>
      <c r="I20" s="106">
        <f>[1]AR!I20</f>
        <v>764928</v>
      </c>
    </row>
    <row r="21" spans="1:9" s="60" customFormat="1" ht="13.5" customHeight="1" x14ac:dyDescent="0.25">
      <c r="A21" s="5"/>
      <c r="B21" s="105">
        <f>[1]AR!B21</f>
        <v>42598</v>
      </c>
      <c r="C21" s="106">
        <f>[1]AR!C21</f>
        <v>619835</v>
      </c>
      <c r="D21" s="106">
        <f>[1]AR!D21</f>
        <v>57334</v>
      </c>
      <c r="E21" s="106">
        <f>[1]AR!E21</f>
        <v>12196</v>
      </c>
      <c r="F21" s="106">
        <f>[1]AR!F21</f>
        <v>9611</v>
      </c>
      <c r="G21" s="106">
        <f>[1]AR!G21</f>
        <v>4130</v>
      </c>
      <c r="H21" s="106">
        <f>[1]AR!H21</f>
        <v>41877</v>
      </c>
      <c r="I21" s="106">
        <f>[1]AR!I21</f>
        <v>744983</v>
      </c>
    </row>
    <row r="22" spans="1:9" x14ac:dyDescent="0.25">
      <c r="A22" s="64" t="s">
        <v>36</v>
      </c>
      <c r="B22" s="57">
        <f>[1]AR!B22</f>
        <v>42690</v>
      </c>
      <c r="C22" s="58">
        <f>[1]AR!C22</f>
        <v>303842.48</v>
      </c>
      <c r="D22" s="58">
        <f>[1]AR!D22</f>
        <v>18183.41</v>
      </c>
      <c r="E22" s="58">
        <f>[1]AR!E22</f>
        <v>10053.02</v>
      </c>
      <c r="F22" s="58">
        <f>[1]AR!F22</f>
        <v>10515.86</v>
      </c>
      <c r="G22" s="58">
        <f>[1]AR!G22</f>
        <v>9214.4</v>
      </c>
      <c r="H22" s="58">
        <f>[1]AR!H22</f>
        <v>66225.39</v>
      </c>
      <c r="I22" s="58">
        <f>[1]AR!I22</f>
        <v>418034.56</v>
      </c>
    </row>
    <row r="23" spans="1:9" s="60" customFormat="1" x14ac:dyDescent="0.25">
      <c r="A23" s="5"/>
      <c r="B23" s="105">
        <f>[1]AR!B23</f>
        <v>42659</v>
      </c>
      <c r="C23" s="106">
        <f>[1]AR!C23</f>
        <v>224871</v>
      </c>
      <c r="D23" s="106">
        <f>[1]AR!D23</f>
        <v>11827</v>
      </c>
      <c r="E23" s="106">
        <f>[1]AR!E23</f>
        <v>9095</v>
      </c>
      <c r="F23" s="106">
        <f>[1]AR!F23</f>
        <v>8688</v>
      </c>
      <c r="G23" s="106">
        <f>[1]AR!G23</f>
        <v>5895</v>
      </c>
      <c r="H23" s="106">
        <f>[1]AR!H23</f>
        <v>50995</v>
      </c>
      <c r="I23" s="106">
        <f>[1]AR!I23</f>
        <v>311371</v>
      </c>
    </row>
    <row r="24" spans="1:9" s="60" customFormat="1" x14ac:dyDescent="0.25">
      <c r="A24" s="5"/>
      <c r="B24" s="105">
        <f>[1]AR!B24</f>
        <v>42629</v>
      </c>
      <c r="C24" s="106">
        <f>[1]AR!C24</f>
        <v>363206</v>
      </c>
      <c r="D24" s="106">
        <f>[1]AR!D24</f>
        <v>21350</v>
      </c>
      <c r="E24" s="106">
        <f>[1]AR!E24</f>
        <v>10856</v>
      </c>
      <c r="F24" s="106">
        <f>[1]AR!F24</f>
        <v>6054</v>
      </c>
      <c r="G24" s="106">
        <f>[1]AR!G24</f>
        <v>6315</v>
      </c>
      <c r="H24" s="106">
        <f>[1]AR!H24</f>
        <v>56936</v>
      </c>
      <c r="I24" s="106">
        <f>[1]AR!I24</f>
        <v>464717</v>
      </c>
    </row>
    <row r="25" spans="1:9" s="60" customFormat="1" x14ac:dyDescent="0.25">
      <c r="A25" s="5"/>
      <c r="B25" s="105">
        <f>[1]AR!B25</f>
        <v>42598</v>
      </c>
      <c r="C25" s="106">
        <f>[1]AR!C25</f>
        <v>311547</v>
      </c>
      <c r="D25" s="106">
        <f>[1]AR!D25</f>
        <v>15553</v>
      </c>
      <c r="E25" s="106">
        <f>[1]AR!E25</f>
        <v>9048</v>
      </c>
      <c r="F25" s="106">
        <f>[1]AR!F25</f>
        <v>7542</v>
      </c>
      <c r="G25" s="106">
        <f>[1]AR!G25</f>
        <v>6559</v>
      </c>
      <c r="H25" s="106">
        <f>[1]AR!H25</f>
        <v>56706</v>
      </c>
      <c r="I25" s="106">
        <f>[1]AR!I25</f>
        <v>406955</v>
      </c>
    </row>
    <row r="26" spans="1:9" ht="13.5" customHeight="1" x14ac:dyDescent="0.25">
      <c r="A26" s="56" t="s">
        <v>37</v>
      </c>
      <c r="B26" s="57">
        <f>[1]AR!B26</f>
        <v>42690</v>
      </c>
      <c r="C26" s="58">
        <f>[1]AR!C26</f>
        <v>322104.65999999997</v>
      </c>
      <c r="D26" s="58">
        <f>[1]AR!D26</f>
        <v>33652.81</v>
      </c>
      <c r="E26" s="58">
        <f>[1]AR!E26</f>
        <v>13551</v>
      </c>
      <c r="F26" s="58">
        <f>[1]AR!F26</f>
        <v>11505.19</v>
      </c>
      <c r="G26" s="58">
        <f>[1]AR!G26</f>
        <v>12495.03</v>
      </c>
      <c r="H26" s="58">
        <f>[1]AR!H26</f>
        <v>99191.14</v>
      </c>
      <c r="I26" s="58">
        <f>[1]AR!I26</f>
        <v>492499.83</v>
      </c>
    </row>
    <row r="27" spans="1:9" s="60" customFormat="1" ht="13.5" customHeight="1" x14ac:dyDescent="0.25">
      <c r="A27" s="5"/>
      <c r="B27" s="105">
        <f>[1]AR!B27</f>
        <v>42659</v>
      </c>
      <c r="C27" s="106">
        <f>[1]AR!C27</f>
        <v>275206</v>
      </c>
      <c r="D27" s="106">
        <f>[1]AR!D27</f>
        <v>33162</v>
      </c>
      <c r="E27" s="106">
        <f>[1]AR!E27</f>
        <v>16814</v>
      </c>
      <c r="F27" s="106">
        <f>[1]AR!F27</f>
        <v>11422</v>
      </c>
      <c r="G27" s="106">
        <f>[1]AR!G27</f>
        <v>14535</v>
      </c>
      <c r="H27" s="106">
        <f>[1]AR!H27</f>
        <v>88586</v>
      </c>
      <c r="I27" s="106">
        <f>[1]AR!I27</f>
        <v>439725</v>
      </c>
    </row>
    <row r="28" spans="1:9" s="60" customFormat="1" ht="13.5" customHeight="1" x14ac:dyDescent="0.25">
      <c r="A28" s="5"/>
      <c r="B28" s="105">
        <f>[1]AR!B28</f>
        <v>42629</v>
      </c>
      <c r="C28" s="106">
        <f>[1]AR!C28</f>
        <v>242720</v>
      </c>
      <c r="D28" s="106">
        <f>[1]AR!D28</f>
        <v>40064</v>
      </c>
      <c r="E28" s="106">
        <f>[1]AR!E28</f>
        <v>12193</v>
      </c>
      <c r="F28" s="106">
        <f>[1]AR!F28</f>
        <v>15102</v>
      </c>
      <c r="G28" s="106">
        <f>[1]AR!G28</f>
        <v>10710</v>
      </c>
      <c r="H28" s="106">
        <f>[1]AR!H28</f>
        <v>86918</v>
      </c>
      <c r="I28" s="106">
        <f>[1]AR!I28</f>
        <v>407706</v>
      </c>
    </row>
    <row r="29" spans="1:9" s="60" customFormat="1" ht="13.5" customHeight="1" x14ac:dyDescent="0.25">
      <c r="A29" s="5"/>
      <c r="B29" s="105">
        <f>[1]AR!B29</f>
        <v>42598</v>
      </c>
      <c r="C29" s="106">
        <f>[1]AR!C29</f>
        <v>351954</v>
      </c>
      <c r="D29" s="106">
        <f>[1]AR!D29</f>
        <v>31402</v>
      </c>
      <c r="E29" s="106">
        <f>[1]AR!E29</f>
        <v>23210</v>
      </c>
      <c r="F29" s="106">
        <f>[1]AR!F29</f>
        <v>10412</v>
      </c>
      <c r="G29" s="106">
        <f>[1]AR!G29</f>
        <v>11340</v>
      </c>
      <c r="H29" s="106">
        <f>[1]AR!H29</f>
        <v>75155</v>
      </c>
      <c r="I29" s="106">
        <f>[1]AR!I29</f>
        <v>503473</v>
      </c>
    </row>
    <row r="30" spans="1:9" x14ac:dyDescent="0.25">
      <c r="A30" s="56" t="s">
        <v>38</v>
      </c>
      <c r="B30" s="57">
        <f>[1]AR!B30</f>
        <v>42690</v>
      </c>
      <c r="C30" s="58">
        <f>[1]AR!C30</f>
        <v>0</v>
      </c>
      <c r="D30" s="58">
        <f>[1]AR!D30</f>
        <v>0</v>
      </c>
      <c r="E30" s="58">
        <f>[1]AR!E30</f>
        <v>0</v>
      </c>
      <c r="F30" s="58">
        <f>[1]AR!F30</f>
        <v>0</v>
      </c>
      <c r="G30" s="58">
        <f>[1]AR!G30</f>
        <v>0</v>
      </c>
      <c r="H30" s="58">
        <f>[1]AR!H30</f>
        <v>0</v>
      </c>
      <c r="I30" s="58">
        <f>[1]AR!I30</f>
        <v>0</v>
      </c>
    </row>
    <row r="31" spans="1:9" s="60" customFormat="1" x14ac:dyDescent="0.25">
      <c r="A31" s="5"/>
      <c r="B31" s="105">
        <f>[1]AR!B31</f>
        <v>42659</v>
      </c>
      <c r="C31" s="106">
        <f>[1]AR!C31</f>
        <v>0</v>
      </c>
      <c r="D31" s="106">
        <f>[1]AR!D31</f>
        <v>0</v>
      </c>
      <c r="E31" s="106">
        <f>[1]AR!E31</f>
        <v>0</v>
      </c>
      <c r="F31" s="106">
        <f>[1]AR!F31</f>
        <v>0</v>
      </c>
      <c r="G31" s="106">
        <f>[1]AR!G31</f>
        <v>0</v>
      </c>
      <c r="H31" s="106">
        <f>[1]AR!H31</f>
        <v>0</v>
      </c>
      <c r="I31" s="106">
        <f>[1]AR!I31</f>
        <v>0</v>
      </c>
    </row>
    <row r="32" spans="1:9" s="60" customFormat="1" x14ac:dyDescent="0.25">
      <c r="A32" s="5"/>
      <c r="B32" s="105">
        <f>[1]AR!B32</f>
        <v>42629</v>
      </c>
      <c r="C32" s="106">
        <f>[1]AR!C32</f>
        <v>0</v>
      </c>
      <c r="D32" s="106">
        <f>[1]AR!D32</f>
        <v>0</v>
      </c>
      <c r="E32" s="106">
        <f>[1]AR!E32</f>
        <v>0</v>
      </c>
      <c r="F32" s="106">
        <f>[1]AR!F32</f>
        <v>0</v>
      </c>
      <c r="G32" s="106">
        <f>[1]AR!G32</f>
        <v>0</v>
      </c>
      <c r="H32" s="106">
        <f>[1]AR!H32</f>
        <v>0</v>
      </c>
      <c r="I32" s="106">
        <f>[1]AR!I32</f>
        <v>0</v>
      </c>
    </row>
    <row r="33" spans="1:16" s="60" customFormat="1" x14ac:dyDescent="0.25">
      <c r="A33" s="5"/>
      <c r="B33" s="105">
        <f>[1]AR!B33</f>
        <v>42598</v>
      </c>
      <c r="C33" s="106">
        <f>[1]AR!C33</f>
        <v>0</v>
      </c>
      <c r="D33" s="106">
        <f>[1]AR!D33</f>
        <v>0</v>
      </c>
      <c r="E33" s="106">
        <f>[1]AR!E33</f>
        <v>0</v>
      </c>
      <c r="F33" s="106">
        <f>[1]AR!F33</f>
        <v>0</v>
      </c>
      <c r="G33" s="106">
        <f>[1]AR!G33</f>
        <v>0</v>
      </c>
      <c r="H33" s="106">
        <f>[1]AR!H33</f>
        <v>0</v>
      </c>
      <c r="I33" s="106">
        <f>[1]AR!I33</f>
        <v>0</v>
      </c>
    </row>
    <row r="34" spans="1:16" x14ac:dyDescent="0.25">
      <c r="A34" s="56" t="s">
        <v>39</v>
      </c>
      <c r="B34" s="57">
        <f>[1]AR!B34</f>
        <v>42690</v>
      </c>
      <c r="C34" s="58">
        <f>[1]AR!C34</f>
        <v>147426.66</v>
      </c>
      <c r="D34" s="58">
        <f>[1]AR!D34</f>
        <v>44317.43</v>
      </c>
      <c r="E34" s="58">
        <f>[1]AR!E34</f>
        <v>17573</v>
      </c>
      <c r="F34" s="58">
        <f>[1]AR!F34</f>
        <v>33753.85</v>
      </c>
      <c r="G34" s="58">
        <f>[1]AR!G34</f>
        <v>17767.009999999998</v>
      </c>
      <c r="H34" s="58">
        <f>[1]AR!H34</f>
        <v>196795.07</v>
      </c>
      <c r="I34" s="58">
        <f>[1]AR!I34</f>
        <v>457633.02</v>
      </c>
    </row>
    <row r="35" spans="1:16" s="60" customFormat="1" x14ac:dyDescent="0.25">
      <c r="A35" s="5"/>
      <c r="B35" s="105">
        <f>[1]AR!B35</f>
        <v>42659</v>
      </c>
      <c r="C35" s="106">
        <f>[1]AR!C35</f>
        <v>148463</v>
      </c>
      <c r="D35" s="106">
        <f>[1]AR!D35</f>
        <v>50251</v>
      </c>
      <c r="E35" s="106">
        <f>[1]AR!E35</f>
        <v>38724</v>
      </c>
      <c r="F35" s="106">
        <f>[1]AR!F35</f>
        <v>26927</v>
      </c>
      <c r="G35" s="106">
        <f>[1]AR!G35</f>
        <v>17537</v>
      </c>
      <c r="H35" s="106">
        <f>[1]AR!H35</f>
        <v>214754</v>
      </c>
      <c r="I35" s="106">
        <f>[1]AR!I35</f>
        <v>496656</v>
      </c>
    </row>
    <row r="36" spans="1:16" s="60" customFormat="1" x14ac:dyDescent="0.25">
      <c r="A36" s="5"/>
      <c r="B36" s="105">
        <f>[1]AR!B36</f>
        <v>42629</v>
      </c>
      <c r="C36" s="106">
        <f>[1]AR!C36</f>
        <v>131682</v>
      </c>
      <c r="D36" s="106">
        <f>[1]AR!D36</f>
        <v>60199</v>
      </c>
      <c r="E36" s="106">
        <f>[1]AR!E36</f>
        <v>29370</v>
      </c>
      <c r="F36" s="106">
        <f>[1]AR!F36</f>
        <v>18424</v>
      </c>
      <c r="G36" s="106">
        <f>[1]AR!G36</f>
        <v>18784</v>
      </c>
      <c r="H36" s="106">
        <f>[1]AR!H36</f>
        <v>204993</v>
      </c>
      <c r="I36" s="106">
        <f>[1]AR!I36</f>
        <v>463452</v>
      </c>
    </row>
    <row r="37" spans="1:16" s="60" customFormat="1" x14ac:dyDescent="0.25">
      <c r="A37" s="5"/>
      <c r="B37" s="105">
        <f>[1]AR!B37</f>
        <v>42598</v>
      </c>
      <c r="C37" s="106">
        <f>[1]AR!C37</f>
        <v>139237</v>
      </c>
      <c r="D37" s="106">
        <f>[1]AR!D37</f>
        <v>35893</v>
      </c>
      <c r="E37" s="106">
        <f>[1]AR!E37</f>
        <v>21902</v>
      </c>
      <c r="F37" s="106">
        <f>[1]AR!F37</f>
        <v>20850</v>
      </c>
      <c r="G37" s="106">
        <f>[1]AR!G37</f>
        <v>12985</v>
      </c>
      <c r="H37" s="106">
        <f>[1]AR!H37</f>
        <v>198298</v>
      </c>
      <c r="I37" s="106">
        <f>[1]AR!I37</f>
        <v>429165</v>
      </c>
    </row>
    <row r="38" spans="1:16" s="60" customFormat="1" x14ac:dyDescent="0.25">
      <c r="A38" s="5"/>
      <c r="B38" s="65"/>
      <c r="C38" s="6"/>
      <c r="D38" s="6"/>
      <c r="E38" s="6"/>
      <c r="F38" s="6"/>
      <c r="G38" s="6"/>
      <c r="H38" s="6"/>
      <c r="I38" s="6"/>
    </row>
    <row r="39" spans="1:16" s="60" customFormat="1" x14ac:dyDescent="0.25">
      <c r="A39" s="5"/>
      <c r="B39" s="65"/>
      <c r="C39" s="6"/>
      <c r="D39" s="6"/>
      <c r="E39" s="6"/>
      <c r="F39" s="6"/>
      <c r="G39" s="6"/>
      <c r="H39" s="6"/>
      <c r="I39" s="6"/>
    </row>
    <row r="40" spans="1:16" s="60" customFormat="1" x14ac:dyDescent="0.25">
      <c r="A40" s="5"/>
      <c r="B40" s="65"/>
      <c r="C40" s="6"/>
      <c r="D40" s="6"/>
      <c r="E40" s="6"/>
      <c r="F40" s="6"/>
      <c r="G40" s="6"/>
      <c r="H40" s="6"/>
      <c r="I40" s="6"/>
    </row>
    <row r="41" spans="1:16" s="60" customFormat="1" x14ac:dyDescent="0.25">
      <c r="A41" s="5"/>
      <c r="B41" s="65"/>
      <c r="C41" s="6"/>
      <c r="D41" s="6"/>
      <c r="E41" s="6"/>
      <c r="F41" s="6"/>
      <c r="G41" s="6"/>
      <c r="H41" s="6"/>
      <c r="I41" s="6"/>
    </row>
    <row r="42" spans="1:16" x14ac:dyDescent="0.25">
      <c r="A42" s="1"/>
      <c r="B42" s="53"/>
      <c r="C42" s="54" t="s">
        <v>25</v>
      </c>
      <c r="D42" s="54" t="s">
        <v>26</v>
      </c>
      <c r="E42" s="54" t="s">
        <v>27</v>
      </c>
      <c r="F42" s="54" t="s">
        <v>28</v>
      </c>
      <c r="G42" s="54" t="s">
        <v>29</v>
      </c>
      <c r="H42" s="54" t="s">
        <v>30</v>
      </c>
      <c r="I42" s="54" t="s">
        <v>16</v>
      </c>
    </row>
    <row r="43" spans="1:16" x14ac:dyDescent="0.25">
      <c r="A43" s="64" t="s">
        <v>40</v>
      </c>
      <c r="B43" s="57">
        <f>[1]AR!B43</f>
        <v>42690</v>
      </c>
      <c r="C43" s="66">
        <f>[1]AR!C43</f>
        <v>1715</v>
      </c>
      <c r="D43" s="58">
        <f>[1]AR!D43</f>
        <v>771</v>
      </c>
      <c r="E43" s="58">
        <f>[1]AR!E43</f>
        <v>380</v>
      </c>
      <c r="F43" s="58">
        <f>[1]AR!F43</f>
        <v>707</v>
      </c>
      <c r="G43" s="58">
        <f>[1]AR!G43</f>
        <v>380</v>
      </c>
      <c r="H43" s="58">
        <f>[1]AR!H43</f>
        <v>15658</v>
      </c>
      <c r="I43" s="58">
        <f>[1]AR!I43</f>
        <v>19611</v>
      </c>
    </row>
    <row r="44" spans="1:16" s="60" customFormat="1" x14ac:dyDescent="0.25">
      <c r="A44" s="5"/>
      <c r="B44" s="105">
        <f>[1]AR!B44</f>
        <v>42659</v>
      </c>
      <c r="C44" s="106">
        <f>[1]AR!C44</f>
        <v>771</v>
      </c>
      <c r="D44" s="106">
        <f>[1]AR!D44</f>
        <v>380</v>
      </c>
      <c r="E44" s="106">
        <f>[1]AR!E44</f>
        <v>1087</v>
      </c>
      <c r="F44" s="106">
        <f>[1]AR!F44</f>
        <v>380</v>
      </c>
      <c r="G44" s="106">
        <f>[1]AR!G44</f>
        <v>1339</v>
      </c>
      <c r="H44" s="106">
        <f>[1]AR!H44</f>
        <v>14319</v>
      </c>
      <c r="I44" s="106">
        <f>[1]AR!I44</f>
        <v>18276</v>
      </c>
    </row>
    <row r="45" spans="1:16" s="60" customFormat="1" x14ac:dyDescent="0.25">
      <c r="A45" s="5"/>
      <c r="B45" s="105">
        <f>[1]AR!B45</f>
        <v>42629</v>
      </c>
      <c r="C45" s="106">
        <f>[1]AR!C45</f>
        <v>1337</v>
      </c>
      <c r="D45" s="106">
        <f>[1]AR!D45</f>
        <v>1467</v>
      </c>
      <c r="E45" s="106">
        <f>[1]AR!E45</f>
        <v>380</v>
      </c>
      <c r="F45" s="106">
        <f>[1]AR!F45</f>
        <v>1339</v>
      </c>
      <c r="G45" s="106">
        <f>[1]AR!G45</f>
        <v>1280</v>
      </c>
      <c r="H45" s="106">
        <f>[1]AR!H45</f>
        <v>13039</v>
      </c>
      <c r="I45" s="106">
        <f>[1]AR!I45</f>
        <v>18842</v>
      </c>
    </row>
    <row r="46" spans="1:16" s="60" customFormat="1" x14ac:dyDescent="0.25">
      <c r="A46" s="5"/>
      <c r="B46" s="105">
        <f>[1]AR!B46</f>
        <v>42598</v>
      </c>
      <c r="C46" s="106">
        <f>[1]AR!C46</f>
        <v>1467</v>
      </c>
      <c r="D46" s="106">
        <f>[1]AR!D46</f>
        <v>1476</v>
      </c>
      <c r="E46" s="106">
        <f>[1]AR!E46</f>
        <v>1339</v>
      </c>
      <c r="F46" s="106">
        <f>[1]AR!F46</f>
        <v>1280</v>
      </c>
      <c r="G46" s="106">
        <f>[1]AR!G46</f>
        <v>520</v>
      </c>
      <c r="H46" s="106">
        <f>[1]AR!H46</f>
        <v>12519</v>
      </c>
      <c r="I46" s="106">
        <f>[1]AR!I46</f>
        <v>18601</v>
      </c>
    </row>
    <row r="47" spans="1:16" x14ac:dyDescent="0.25">
      <c r="A47" s="64" t="s">
        <v>41</v>
      </c>
      <c r="B47" s="57">
        <f>[1]AR!B47</f>
        <v>42690</v>
      </c>
      <c r="C47" s="66">
        <f>[1]AR!C47</f>
        <v>217085.87</v>
      </c>
      <c r="D47" s="58">
        <f>[1]AR!D47</f>
        <v>7618</v>
      </c>
      <c r="E47" s="58">
        <f>[1]AR!E47</f>
        <v>2361</v>
      </c>
      <c r="F47" s="58">
        <f>[1]AR!F47</f>
        <v>409</v>
      </c>
      <c r="G47" s="58">
        <f>[1]AR!G47</f>
        <v>675</v>
      </c>
      <c r="H47" s="58">
        <f>[1]AR!H47</f>
        <v>11826</v>
      </c>
      <c r="I47" s="58">
        <f>[1]AR!I47</f>
        <v>239974.87</v>
      </c>
      <c r="J47" s="11"/>
      <c r="K47" s="11"/>
      <c r="L47" s="11"/>
      <c r="M47" s="11"/>
      <c r="N47" s="11"/>
      <c r="O47" s="11"/>
      <c r="P47" s="11"/>
    </row>
    <row r="48" spans="1:16" s="60" customFormat="1" x14ac:dyDescent="0.25">
      <c r="A48" s="5"/>
      <c r="B48" s="105">
        <f>[1]AR!B48</f>
        <v>42659</v>
      </c>
      <c r="C48" s="106">
        <f>[1]AR!C48</f>
        <v>162940</v>
      </c>
      <c r="D48" s="106">
        <f>[1]AR!D48</f>
        <v>2876</v>
      </c>
      <c r="E48" s="106">
        <f>[1]AR!E48</f>
        <v>516</v>
      </c>
      <c r="F48" s="106">
        <f>[1]AR!F48</f>
        <v>1418</v>
      </c>
      <c r="G48" s="106">
        <f>[1]AR!G48</f>
        <v>2030</v>
      </c>
      <c r="H48" s="106">
        <f>[1]AR!H48</f>
        <v>12620</v>
      </c>
      <c r="I48" s="106">
        <f>[1]AR!I48</f>
        <v>182400</v>
      </c>
      <c r="J48" s="5"/>
      <c r="K48" s="5"/>
      <c r="L48" s="5"/>
      <c r="M48" s="5"/>
      <c r="N48" s="5"/>
      <c r="O48" s="5"/>
      <c r="P48" s="5"/>
    </row>
    <row r="49" spans="1:16" s="60" customFormat="1" x14ac:dyDescent="0.25">
      <c r="A49" s="5"/>
      <c r="B49" s="105">
        <f>[1]AR!B49</f>
        <v>42629</v>
      </c>
      <c r="C49" s="106">
        <f>[1]AR!C49</f>
        <v>209406</v>
      </c>
      <c r="D49" s="106">
        <f>[1]AR!D49</f>
        <v>4386</v>
      </c>
      <c r="E49" s="106">
        <f>[1]AR!E49</f>
        <v>1112</v>
      </c>
      <c r="F49" s="106">
        <f>[1]AR!F49</f>
        <v>2378</v>
      </c>
      <c r="G49" s="106">
        <f>[1]AR!G49</f>
        <v>5278</v>
      </c>
      <c r="H49" s="106">
        <f>[1]AR!H49</f>
        <v>7476</v>
      </c>
      <c r="I49" s="106">
        <f>[1]AR!I49</f>
        <v>230036</v>
      </c>
      <c r="J49" s="5"/>
      <c r="K49" s="5"/>
      <c r="L49" s="5"/>
      <c r="M49" s="5"/>
      <c r="N49" s="5"/>
      <c r="O49" s="5"/>
      <c r="P49" s="5"/>
    </row>
    <row r="50" spans="1:16" s="60" customFormat="1" x14ac:dyDescent="0.25">
      <c r="A50" s="5"/>
      <c r="B50" s="105">
        <f>[1]AR!B50</f>
        <v>42598</v>
      </c>
      <c r="C50" s="106">
        <f>[1]AR!C50</f>
        <v>185003</v>
      </c>
      <c r="D50" s="106">
        <f>[1]AR!D50</f>
        <v>1842</v>
      </c>
      <c r="E50" s="106">
        <f>[1]AR!E50</f>
        <v>2611</v>
      </c>
      <c r="F50" s="106">
        <f>[1]AR!F50</f>
        <v>3763</v>
      </c>
      <c r="G50" s="106">
        <f>[1]AR!G50</f>
        <v>1760</v>
      </c>
      <c r="H50" s="106">
        <f>[1]AR!H50</f>
        <v>9134</v>
      </c>
      <c r="I50" s="106">
        <f>[1]AR!I50</f>
        <v>204113</v>
      </c>
      <c r="J50" s="5"/>
      <c r="K50" s="5"/>
      <c r="L50" s="5"/>
      <c r="M50" s="5"/>
      <c r="N50" s="5"/>
      <c r="O50" s="5"/>
      <c r="P50" s="5"/>
    </row>
    <row r="51" spans="1:16" x14ac:dyDescent="0.25">
      <c r="A51" s="64" t="s">
        <v>42</v>
      </c>
      <c r="B51" s="57">
        <f>[1]AR!B51</f>
        <v>42690</v>
      </c>
      <c r="C51" s="66">
        <f>[1]AR!C51</f>
        <v>240103.05</v>
      </c>
      <c r="D51" s="58">
        <f>[1]AR!D51</f>
        <v>2459</v>
      </c>
      <c r="E51" s="58">
        <f>[1]AR!E51</f>
        <v>2621</v>
      </c>
      <c r="F51" s="58">
        <f>[1]AR!F51</f>
        <v>3507</v>
      </c>
      <c r="G51" s="58">
        <f>[1]AR!G51</f>
        <v>2202</v>
      </c>
      <c r="H51" s="58">
        <f>[1]AR!H51</f>
        <v>11225.55</v>
      </c>
      <c r="I51" s="58">
        <f>[1]AR!I51</f>
        <v>262117.59999999998</v>
      </c>
      <c r="J51" s="7"/>
      <c r="K51" s="7"/>
      <c r="L51" s="7"/>
      <c r="M51" s="7"/>
      <c r="N51" s="7"/>
      <c r="O51" s="7"/>
      <c r="P51" s="11"/>
    </row>
    <row r="52" spans="1:16" s="60" customFormat="1" x14ac:dyDescent="0.25">
      <c r="A52" s="5"/>
      <c r="B52" s="105">
        <f>[1]AR!B52</f>
        <v>42659</v>
      </c>
      <c r="C52" s="106">
        <f>[1]AR!C52</f>
        <v>155421</v>
      </c>
      <c r="D52" s="106">
        <f>[1]AR!D52</f>
        <v>5763</v>
      </c>
      <c r="E52" s="106">
        <f>[1]AR!E52</f>
        <v>5353</v>
      </c>
      <c r="F52" s="106">
        <f>[1]AR!F52</f>
        <v>2202</v>
      </c>
      <c r="G52" s="106">
        <f>[1]AR!G52</f>
        <v>4614</v>
      </c>
      <c r="H52" s="106">
        <f>[1]AR!H52</f>
        <v>9219</v>
      </c>
      <c r="I52" s="106">
        <f>[1]AR!I52</f>
        <v>182572</v>
      </c>
      <c r="J52" s="5"/>
      <c r="K52" s="5"/>
      <c r="L52" s="5"/>
      <c r="M52" s="5"/>
      <c r="N52" s="5"/>
      <c r="O52" s="5"/>
      <c r="P52" s="5"/>
    </row>
    <row r="53" spans="1:16" s="60" customFormat="1" x14ac:dyDescent="0.25">
      <c r="A53" s="5"/>
      <c r="B53" s="105">
        <f>[1]AR!B53</f>
        <v>42629</v>
      </c>
      <c r="C53" s="106">
        <f>[1]AR!C53</f>
        <v>197193</v>
      </c>
      <c r="D53" s="106">
        <f>[1]AR!D53</f>
        <v>6964</v>
      </c>
      <c r="E53" s="106">
        <f>[1]AR!E53</f>
        <v>3896</v>
      </c>
      <c r="F53" s="106">
        <f>[1]AR!F53</f>
        <v>5109</v>
      </c>
      <c r="G53" s="106">
        <f>[1]AR!G53</f>
        <v>1785</v>
      </c>
      <c r="H53" s="106">
        <f>[1]AR!H53</f>
        <v>8381</v>
      </c>
      <c r="I53" s="106">
        <f>[1]AR!I53</f>
        <v>223328</v>
      </c>
      <c r="J53" s="5"/>
      <c r="K53" s="5"/>
      <c r="L53" s="5"/>
      <c r="M53" s="5"/>
      <c r="N53" s="5"/>
      <c r="O53" s="5"/>
      <c r="P53" s="5"/>
    </row>
    <row r="54" spans="1:16" s="60" customFormat="1" x14ac:dyDescent="0.25">
      <c r="A54" s="5"/>
      <c r="B54" s="105">
        <f>[1]AR!B54</f>
        <v>42598</v>
      </c>
      <c r="C54" s="106">
        <f>[1]AR!C54</f>
        <v>230581</v>
      </c>
      <c r="D54" s="106">
        <f>[1]AR!D54</f>
        <v>7310</v>
      </c>
      <c r="E54" s="106">
        <f>[1]AR!E54</f>
        <v>6626</v>
      </c>
      <c r="F54" s="106">
        <f>[1]AR!F54</f>
        <v>2280</v>
      </c>
      <c r="G54" s="106">
        <f>[1]AR!G54</f>
        <v>11360</v>
      </c>
      <c r="H54" s="106">
        <f>[1]AR!H54</f>
        <v>6972</v>
      </c>
      <c r="I54" s="106">
        <f>[1]AR!I54</f>
        <v>265129</v>
      </c>
      <c r="J54" s="5"/>
      <c r="K54" s="5"/>
      <c r="L54" s="5"/>
      <c r="M54" s="5"/>
      <c r="N54" s="5"/>
      <c r="O54" s="5"/>
      <c r="P54" s="5"/>
    </row>
    <row r="55" spans="1:16" x14ac:dyDescent="0.25">
      <c r="A55" s="64" t="s">
        <v>43</v>
      </c>
      <c r="B55" s="57">
        <f>[1]AR!B55</f>
        <v>42690</v>
      </c>
      <c r="C55" s="66">
        <f>[1]AR!C55</f>
        <v>200522.9</v>
      </c>
      <c r="D55" s="58">
        <f>[1]AR!D55</f>
        <v>68571.06</v>
      </c>
      <c r="E55" s="58">
        <f>[1]AR!E55</f>
        <v>138162.85999999999</v>
      </c>
      <c r="F55" s="58">
        <f>[1]AR!F55</f>
        <v>12369.58</v>
      </c>
      <c r="G55" s="58">
        <f>[1]AR!G55</f>
        <v>4442.7700000000004</v>
      </c>
      <c r="H55" s="58">
        <f>[1]AR!H55</f>
        <v>45075.09</v>
      </c>
      <c r="I55" s="58">
        <f>[1]AR!I55</f>
        <v>469144.26</v>
      </c>
    </row>
    <row r="56" spans="1:16" s="60" customFormat="1" x14ac:dyDescent="0.25">
      <c r="A56" s="5"/>
      <c r="B56" s="105">
        <f>[1]AR!B56</f>
        <v>42659</v>
      </c>
      <c r="C56" s="106">
        <f>[1]AR!C56</f>
        <v>242351</v>
      </c>
      <c r="D56" s="106">
        <f>[1]AR!D56</f>
        <v>166564</v>
      </c>
      <c r="E56" s="106">
        <f>[1]AR!E56</f>
        <v>22734</v>
      </c>
      <c r="F56" s="106">
        <f>[1]AR!F56</f>
        <v>8874</v>
      </c>
      <c r="G56" s="106">
        <f>[1]AR!G56</f>
        <v>6719</v>
      </c>
      <c r="H56" s="106">
        <f>[1]AR!H56</f>
        <v>38682</v>
      </c>
      <c r="I56" s="106">
        <f>[1]AR!I56</f>
        <v>485924</v>
      </c>
    </row>
    <row r="57" spans="1:16" s="60" customFormat="1" x14ac:dyDescent="0.25">
      <c r="A57" s="5"/>
      <c r="B57" s="105">
        <f>[1]AR!B57</f>
        <v>42629</v>
      </c>
      <c r="C57" s="106">
        <f>[1]AR!C57</f>
        <v>202242</v>
      </c>
      <c r="D57" s="106">
        <f>[1]AR!D57</f>
        <v>28757</v>
      </c>
      <c r="E57" s="106">
        <f>[1]AR!E57</f>
        <v>9982</v>
      </c>
      <c r="F57" s="106">
        <f>[1]AR!F57</f>
        <v>7610</v>
      </c>
      <c r="G57" s="106">
        <f>[1]AR!G57</f>
        <v>5939</v>
      </c>
      <c r="H57" s="106">
        <f>[1]AR!H57</f>
        <v>41116</v>
      </c>
      <c r="I57" s="106">
        <f>[1]AR!I57</f>
        <v>295646</v>
      </c>
    </row>
    <row r="58" spans="1:16" s="60" customFormat="1" x14ac:dyDescent="0.25">
      <c r="A58" s="5"/>
      <c r="B58" s="105">
        <f>[1]AR!B58</f>
        <v>42598</v>
      </c>
      <c r="C58" s="106">
        <f>[1]AR!C58</f>
        <v>213473</v>
      </c>
      <c r="D58" s="106">
        <f>[1]AR!D58</f>
        <v>17312</v>
      </c>
      <c r="E58" s="106">
        <f>[1]AR!E58</f>
        <v>10527</v>
      </c>
      <c r="F58" s="106">
        <f>[1]AR!F58</f>
        <v>12538</v>
      </c>
      <c r="G58" s="106">
        <f>[1]AR!G58</f>
        <v>8147</v>
      </c>
      <c r="H58" s="106">
        <f>[1]AR!H58</f>
        <v>46976</v>
      </c>
      <c r="I58" s="106">
        <f>[1]AR!I58</f>
        <v>308972</v>
      </c>
    </row>
    <row r="59" spans="1:16" x14ac:dyDescent="0.25">
      <c r="A59" s="64" t="s">
        <v>44</v>
      </c>
      <c r="B59" s="57">
        <f>[1]AR!B59</f>
        <v>42690</v>
      </c>
      <c r="C59" s="66">
        <f>[1]AR!C59</f>
        <v>210216.65</v>
      </c>
      <c r="D59" s="58">
        <f>[1]AR!D59</f>
        <v>57900.54</v>
      </c>
      <c r="E59" s="58">
        <f>[1]AR!E59</f>
        <v>29919.31</v>
      </c>
      <c r="F59" s="58">
        <f>[1]AR!F59</f>
        <v>23719.55</v>
      </c>
      <c r="G59" s="58">
        <f>[1]AR!G59</f>
        <v>19601.04</v>
      </c>
      <c r="H59" s="58">
        <f>[1]AR!H59</f>
        <v>152764.66</v>
      </c>
      <c r="I59" s="58">
        <f>[1]AR!I59</f>
        <v>494121.75</v>
      </c>
    </row>
    <row r="60" spans="1:16" s="60" customFormat="1" x14ac:dyDescent="0.25">
      <c r="A60" s="5"/>
      <c r="B60" s="105">
        <f>[1]AR!B60</f>
        <v>42659</v>
      </c>
      <c r="C60" s="106">
        <f>[1]AR!C60</f>
        <v>178650</v>
      </c>
      <c r="D60" s="106">
        <f>[1]AR!D60</f>
        <v>59007</v>
      </c>
      <c r="E60" s="106">
        <f>[1]AR!E60</f>
        <v>30901</v>
      </c>
      <c r="F60" s="106">
        <f>[1]AR!F60</f>
        <v>22387</v>
      </c>
      <c r="G60" s="106">
        <f>[1]AR!G60</f>
        <v>17826</v>
      </c>
      <c r="H60" s="106">
        <f>[1]AR!H60</f>
        <v>141628</v>
      </c>
      <c r="I60" s="106">
        <f>[1]AR!I60</f>
        <v>450400</v>
      </c>
    </row>
    <row r="61" spans="1:16" s="60" customFormat="1" x14ac:dyDescent="0.25">
      <c r="A61" s="5"/>
      <c r="B61" s="105">
        <f>[1]AR!B61</f>
        <v>42629</v>
      </c>
      <c r="C61" s="106">
        <f>[1]AR!C61</f>
        <v>208622</v>
      </c>
      <c r="D61" s="106">
        <f>[1]AR!D61</f>
        <v>54387</v>
      </c>
      <c r="E61" s="106">
        <f>[1]AR!E61</f>
        <v>22877</v>
      </c>
      <c r="F61" s="106">
        <f>[1]AR!F61</f>
        <v>19673</v>
      </c>
      <c r="G61" s="106">
        <f>[1]AR!G61</f>
        <v>15123</v>
      </c>
      <c r="H61" s="106">
        <f>[1]AR!H61</f>
        <v>146215</v>
      </c>
      <c r="I61" s="106">
        <f>[1]AR!I61</f>
        <v>466897</v>
      </c>
    </row>
    <row r="62" spans="1:16" s="60" customFormat="1" x14ac:dyDescent="0.25">
      <c r="A62" s="5"/>
      <c r="B62" s="105">
        <f>[1]AR!B62</f>
        <v>42598</v>
      </c>
      <c r="C62" s="106">
        <f>[1]AR!C62</f>
        <v>187075</v>
      </c>
      <c r="D62" s="106">
        <f>[1]AR!D62</f>
        <v>46806</v>
      </c>
      <c r="E62" s="106">
        <f>[1]AR!E62</f>
        <v>23156</v>
      </c>
      <c r="F62" s="106">
        <f>[1]AR!F62</f>
        <v>18185</v>
      </c>
      <c r="G62" s="106">
        <f>[1]AR!G62</f>
        <v>23313</v>
      </c>
      <c r="H62" s="106">
        <f>[1]AR!H62</f>
        <v>143314</v>
      </c>
      <c r="I62" s="106">
        <f>[1]AR!I62</f>
        <v>441850</v>
      </c>
    </row>
    <row r="63" spans="1:16" ht="12.75" customHeight="1" x14ac:dyDescent="0.25">
      <c r="A63" s="64" t="s">
        <v>45</v>
      </c>
      <c r="B63" s="57">
        <f>[1]AR!B63</f>
        <v>42690</v>
      </c>
      <c r="C63" s="66">
        <f>[1]AR!C63</f>
        <v>68371.19</v>
      </c>
      <c r="D63" s="58">
        <f>[1]AR!D63</f>
        <v>6027.38</v>
      </c>
      <c r="E63" s="58">
        <f>[1]AR!E63</f>
        <v>1795.51</v>
      </c>
      <c r="F63" s="58">
        <f>[1]AR!F63</f>
        <v>1990.24</v>
      </c>
      <c r="G63" s="58">
        <f>[1]AR!G63</f>
        <v>3817</v>
      </c>
      <c r="H63" s="58">
        <f>[1]AR!H63</f>
        <v>10838.87</v>
      </c>
      <c r="I63" s="58">
        <f>[1]AR!I63</f>
        <v>92840.19</v>
      </c>
    </row>
    <row r="64" spans="1:16" s="60" customFormat="1" ht="12.75" customHeight="1" x14ac:dyDescent="0.25">
      <c r="A64" s="5"/>
      <c r="B64" s="105">
        <f>[1]AR!B64</f>
        <v>42659</v>
      </c>
      <c r="C64" s="106">
        <f>[1]AR!C64</f>
        <v>78376</v>
      </c>
      <c r="D64" s="106">
        <f>[1]AR!D64</f>
        <v>5352</v>
      </c>
      <c r="E64" s="106">
        <f>[1]AR!E64</f>
        <v>2137</v>
      </c>
      <c r="F64" s="106">
        <f>[1]AR!F64</f>
        <v>3862</v>
      </c>
      <c r="G64" s="106">
        <f>[1]AR!G64</f>
        <v>1072</v>
      </c>
      <c r="H64" s="106">
        <f>[1]AR!H64</f>
        <v>10760</v>
      </c>
      <c r="I64" s="106">
        <f>[1]AR!I64</f>
        <v>101559</v>
      </c>
    </row>
    <row r="65" spans="1:11" s="60" customFormat="1" ht="12.75" customHeight="1" x14ac:dyDescent="0.25">
      <c r="A65" s="5"/>
      <c r="B65" s="105">
        <f>[1]AR!B65</f>
        <v>42629</v>
      </c>
      <c r="C65" s="106">
        <f>[1]AR!C65</f>
        <v>81623</v>
      </c>
      <c r="D65" s="106">
        <f>[1]AR!D65</f>
        <v>6736</v>
      </c>
      <c r="E65" s="106">
        <f>[1]AR!E65</f>
        <v>3455</v>
      </c>
      <c r="F65" s="106">
        <f>[1]AR!F65</f>
        <v>1036</v>
      </c>
      <c r="G65" s="106">
        <f>[1]AR!G65</f>
        <v>1948</v>
      </c>
      <c r="H65" s="106">
        <f>[1]AR!H65</f>
        <v>11526</v>
      </c>
      <c r="I65" s="106">
        <f>[1]AR!I65</f>
        <v>106325</v>
      </c>
    </row>
    <row r="66" spans="1:11" s="60" customFormat="1" ht="12.75" customHeight="1" x14ac:dyDescent="0.25">
      <c r="A66" s="5"/>
      <c r="B66" s="105">
        <f>[1]AR!B66</f>
        <v>42598</v>
      </c>
      <c r="C66" s="106">
        <f>[1]AR!C66</f>
        <v>109827</v>
      </c>
      <c r="D66" s="106">
        <f>[1]AR!D66</f>
        <v>7043</v>
      </c>
      <c r="E66" s="106">
        <f>[1]AR!E66</f>
        <v>1890</v>
      </c>
      <c r="F66" s="106">
        <f>[1]AR!F66</f>
        <v>1655</v>
      </c>
      <c r="G66" s="106">
        <f>[1]AR!G66</f>
        <v>509</v>
      </c>
      <c r="H66" s="106">
        <f>[1]AR!H66</f>
        <v>13216</v>
      </c>
      <c r="I66" s="106">
        <f>[1]AR!I66</f>
        <v>134140</v>
      </c>
    </row>
    <row r="67" spans="1:11" x14ac:dyDescent="0.25">
      <c r="A67" s="64" t="s">
        <v>46</v>
      </c>
      <c r="B67" s="57">
        <f>[1]AR!B67</f>
        <v>42690</v>
      </c>
      <c r="C67" s="66">
        <f>[1]AR!C67</f>
        <v>36934.230000000003</v>
      </c>
      <c r="D67" s="58">
        <f>[1]AR!D67</f>
        <v>9902.41</v>
      </c>
      <c r="E67" s="58">
        <f>[1]AR!E67</f>
        <v>3280.59</v>
      </c>
      <c r="F67" s="58">
        <f>[1]AR!F67</f>
        <v>3545.01</v>
      </c>
      <c r="G67" s="58">
        <f>[1]AR!G67</f>
        <v>786.83</v>
      </c>
      <c r="H67" s="58">
        <f>[1]AR!H67</f>
        <v>19223.849999999999</v>
      </c>
      <c r="I67" s="58">
        <f>[1]AR!I67</f>
        <v>73672.92</v>
      </c>
    </row>
    <row r="68" spans="1:11" s="60" customFormat="1" x14ac:dyDescent="0.25">
      <c r="A68" s="5"/>
      <c r="B68" s="105">
        <f>[1]AR!B68</f>
        <v>42659</v>
      </c>
      <c r="C68" s="106">
        <f>[1]AR!C68</f>
        <v>46838</v>
      </c>
      <c r="D68" s="106">
        <f>[1]AR!D68</f>
        <v>11192</v>
      </c>
      <c r="E68" s="106">
        <f>[1]AR!E68</f>
        <v>13763</v>
      </c>
      <c r="F68" s="106">
        <f>[1]AR!F68</f>
        <v>13820</v>
      </c>
      <c r="G68" s="106">
        <f>[1]AR!G68</f>
        <v>1668</v>
      </c>
      <c r="H68" s="106">
        <f>[1]AR!H68</f>
        <v>44014</v>
      </c>
      <c r="I68" s="106">
        <f>[1]AR!I68</f>
        <v>131295</v>
      </c>
    </row>
    <row r="69" spans="1:11" s="60" customFormat="1" x14ac:dyDescent="0.25">
      <c r="A69" s="5"/>
      <c r="B69" s="105">
        <f>[1]AR!B69</f>
        <v>42629</v>
      </c>
      <c r="C69" s="106">
        <f>[1]AR!C69</f>
        <v>54657</v>
      </c>
      <c r="D69" s="106">
        <f>[1]AR!D69</f>
        <v>20466</v>
      </c>
      <c r="E69" s="106">
        <f>[1]AR!E69</f>
        <v>13259</v>
      </c>
      <c r="F69" s="106">
        <f>[1]AR!F69</f>
        <v>10076</v>
      </c>
      <c r="G69" s="106">
        <f>[1]AR!G69</f>
        <v>7664</v>
      </c>
      <c r="H69" s="106">
        <f>[1]AR!H69</f>
        <v>180658</v>
      </c>
      <c r="I69" s="106">
        <f>[1]AR!I69</f>
        <v>286779</v>
      </c>
    </row>
    <row r="70" spans="1:11" s="60" customFormat="1" x14ac:dyDescent="0.25">
      <c r="A70" s="5"/>
      <c r="B70" s="105">
        <f>[1]AR!B70</f>
        <v>42598</v>
      </c>
      <c r="C70" s="106">
        <f>[1]AR!C70</f>
        <v>52670</v>
      </c>
      <c r="D70" s="106">
        <f>[1]AR!D70</f>
        <v>19547</v>
      </c>
      <c r="E70" s="106">
        <f>[1]AR!E70</f>
        <v>11751</v>
      </c>
      <c r="F70" s="106">
        <f>[1]AR!F70</f>
        <v>7640</v>
      </c>
      <c r="G70" s="106">
        <f>[1]AR!G70</f>
        <v>16326</v>
      </c>
      <c r="H70" s="106">
        <f>[1]AR!H70</f>
        <v>171364</v>
      </c>
      <c r="I70" s="106">
        <f>[1]AR!I70</f>
        <v>279298</v>
      </c>
    </row>
    <row r="71" spans="1:11" s="60" customFormat="1" x14ac:dyDescent="0.25">
      <c r="A71" s="64" t="s">
        <v>47</v>
      </c>
      <c r="B71" s="57">
        <f>[1]AR!B71</f>
        <v>42690</v>
      </c>
      <c r="C71" s="66">
        <f>[1]AR!C71</f>
        <v>154534.64000000001</v>
      </c>
      <c r="D71" s="58">
        <f>[1]AR!D71</f>
        <v>87601.97</v>
      </c>
      <c r="E71" s="58">
        <f>[1]AR!E71</f>
        <v>92705.19</v>
      </c>
      <c r="F71" s="58">
        <f>[1]AR!F71</f>
        <v>73445.66</v>
      </c>
      <c r="G71" s="58">
        <f>[1]AR!G71</f>
        <v>58817.289999999994</v>
      </c>
      <c r="H71" s="58">
        <f>[1]AR!H71</f>
        <v>543513.82000000007</v>
      </c>
      <c r="I71" s="58">
        <f>[1]AR!I71</f>
        <v>1010618.5700000001</v>
      </c>
    </row>
    <row r="72" spans="1:11" s="60" customFormat="1" x14ac:dyDescent="0.25">
      <c r="A72" s="5"/>
      <c r="B72" s="105">
        <f>[1]AR!B72</f>
        <v>42659</v>
      </c>
      <c r="C72" s="106">
        <f>[1]AR!C72</f>
        <v>165714</v>
      </c>
      <c r="D72" s="106">
        <f>[1]AR!D72</f>
        <v>95076</v>
      </c>
      <c r="E72" s="106">
        <f>[1]AR!E72</f>
        <v>83003</v>
      </c>
      <c r="F72" s="106">
        <f>[1]AR!F72</f>
        <v>63526</v>
      </c>
      <c r="G72" s="106">
        <f>[1]AR!G72</f>
        <v>51052</v>
      </c>
      <c r="H72" s="106">
        <f>[1]AR!H72</f>
        <v>495612</v>
      </c>
      <c r="I72" s="106">
        <f>[1]AR!I72</f>
        <v>953984</v>
      </c>
    </row>
    <row r="73" spans="1:11" s="60" customFormat="1" x14ac:dyDescent="0.25">
      <c r="A73" s="5"/>
      <c r="B73" s="105">
        <f>[1]AR!B73</f>
        <v>42629</v>
      </c>
      <c r="C73" s="106">
        <f>[1]AR!C73</f>
        <v>165763</v>
      </c>
      <c r="D73" s="106">
        <f>[1]AR!D73</f>
        <v>87447</v>
      </c>
      <c r="E73" s="106">
        <f>[1]AR!E73</f>
        <v>69430</v>
      </c>
      <c r="F73" s="106">
        <f>[1]AR!F73</f>
        <v>57363</v>
      </c>
      <c r="G73" s="106">
        <f>[1]AR!G73</f>
        <v>41507</v>
      </c>
      <c r="H73" s="106">
        <f>[1]AR!H73</f>
        <v>472569</v>
      </c>
      <c r="I73" s="106">
        <f>[1]AR!I73</f>
        <v>894080</v>
      </c>
    </row>
    <row r="74" spans="1:11" s="60" customFormat="1" x14ac:dyDescent="0.25">
      <c r="A74" s="5"/>
      <c r="B74" s="105">
        <f>[1]AR!B74</f>
        <v>42598</v>
      </c>
      <c r="C74" s="106">
        <f>[1]AR!C74</f>
        <v>156300</v>
      </c>
      <c r="D74" s="106">
        <f>[1]AR!D74</f>
        <v>76900</v>
      </c>
      <c r="E74" s="106">
        <f>[1]AR!E74</f>
        <v>67170</v>
      </c>
      <c r="F74" s="106">
        <f>[1]AR!F74</f>
        <v>45049</v>
      </c>
      <c r="G74" s="106">
        <f>[1]AR!G74</f>
        <v>58104</v>
      </c>
      <c r="H74" s="106">
        <f>[1]AR!H74</f>
        <v>428103</v>
      </c>
      <c r="I74" s="106">
        <f>[1]AR!I74</f>
        <v>831626</v>
      </c>
    </row>
    <row r="75" spans="1:11" x14ac:dyDescent="0.25">
      <c r="A75" s="67" t="s">
        <v>16</v>
      </c>
      <c r="B75" s="57">
        <f>[1]AR!B75</f>
        <v>42690</v>
      </c>
      <c r="C75" s="66">
        <f>[1]AR!C75</f>
        <v>5458455.6500000004</v>
      </c>
      <c r="D75" s="58">
        <f>[1]AR!D75</f>
        <v>1615694.23</v>
      </c>
      <c r="E75" s="58">
        <f>[1]AR!E75</f>
        <v>1745084.5099999998</v>
      </c>
      <c r="F75" s="58">
        <f>[1]AR!F75</f>
        <v>1291967.93</v>
      </c>
      <c r="G75" s="58">
        <f>[1]AR!G75</f>
        <v>1015871.5199999999</v>
      </c>
      <c r="H75" s="58">
        <f>[1]AR!H75</f>
        <v>3958024.5900000003</v>
      </c>
      <c r="I75" s="58">
        <f>[1]AR!I75</f>
        <v>15085098.43</v>
      </c>
      <c r="J75" s="61"/>
      <c r="K75" s="61"/>
    </row>
    <row r="76" spans="1:11" s="59" customFormat="1" x14ac:dyDescent="0.25">
      <c r="A76" s="11"/>
      <c r="B76" s="68"/>
      <c r="C76" s="42"/>
      <c r="D76" s="42"/>
      <c r="E76" s="42"/>
      <c r="F76" s="42"/>
      <c r="G76" s="42"/>
      <c r="H76" s="42"/>
      <c r="I76" s="42"/>
    </row>
    <row r="77" spans="1:11" x14ac:dyDescent="0.25">
      <c r="A77" s="1"/>
      <c r="B77" s="53"/>
      <c r="C77" s="54" t="s">
        <v>25</v>
      </c>
      <c r="D77" s="54" t="s">
        <v>26</v>
      </c>
      <c r="E77" s="54" t="s">
        <v>27</v>
      </c>
      <c r="F77" s="54" t="s">
        <v>28</v>
      </c>
      <c r="G77" s="54" t="s">
        <v>29</v>
      </c>
      <c r="H77" s="54" t="s">
        <v>30</v>
      </c>
      <c r="I77" s="54" t="s">
        <v>16</v>
      </c>
    </row>
    <row r="78" spans="1:11" ht="17.100000000000001" customHeight="1" x14ac:dyDescent="0.25">
      <c r="A78" s="69" t="s">
        <v>31</v>
      </c>
      <c r="B78" s="70"/>
      <c r="C78" s="58">
        <f>[1]AR!C78</f>
        <v>930091.18</v>
      </c>
      <c r="D78" s="58">
        <f>[1]AR!D78</f>
        <v>1012431.96</v>
      </c>
      <c r="E78" s="58">
        <f>[1]AR!E78</f>
        <v>820394.69</v>
      </c>
      <c r="F78" s="58">
        <f>[1]AR!F78</f>
        <v>869364</v>
      </c>
      <c r="G78" s="58">
        <f>[1]AR!G78</f>
        <v>797100.29</v>
      </c>
      <c r="H78" s="58">
        <f>[1]AR!H78</f>
        <v>2410542.5700000003</v>
      </c>
      <c r="I78" s="58">
        <f>[1]AR!I78</f>
        <v>6839924.6900000004</v>
      </c>
    </row>
    <row r="79" spans="1:11" x14ac:dyDescent="0.25">
      <c r="A79" s="16"/>
      <c r="B79" s="65"/>
      <c r="C79" s="104">
        <f>[1]AR!$C$79</f>
        <v>0.13597973985880246</v>
      </c>
      <c r="D79" s="104">
        <f>[1]AR!$D$79</f>
        <v>0.14801799813383618</v>
      </c>
      <c r="E79" s="104">
        <f>[1]AR!$E$79</f>
        <v>0.1199420647422362</v>
      </c>
      <c r="F79" s="104">
        <f>[1]AR!$F$79</f>
        <v>0.12710139941613888</v>
      </c>
      <c r="G79" s="104">
        <f>[1]AR!$G$79</f>
        <v>0.11653641321012849</v>
      </c>
      <c r="H79" s="104">
        <f>[1]AR!$H$79</f>
        <v>0.35242238463885778</v>
      </c>
      <c r="I79" s="21"/>
    </row>
    <row r="80" spans="1:11" ht="17.100000000000001" customHeight="1" x14ac:dyDescent="0.25">
      <c r="A80" s="69" t="s">
        <v>48</v>
      </c>
      <c r="B80" s="70"/>
      <c r="C80" s="103">
        <f>[1]AR!$C$80</f>
        <v>4528364.4700000007</v>
      </c>
      <c r="D80" s="103">
        <f>[1]AR!$D$80</f>
        <v>603262.27</v>
      </c>
      <c r="E80" s="103">
        <f>[1]AR!$E$80</f>
        <v>924689.81999999983</v>
      </c>
      <c r="F80" s="103">
        <f>[1]AR!$F$80</f>
        <v>422603.92999999993</v>
      </c>
      <c r="G80" s="103">
        <f>[1]AR!$G$80</f>
        <v>218771.22999999986</v>
      </c>
      <c r="H80" s="103">
        <f>[1]AR!$H$80</f>
        <v>1547482.02</v>
      </c>
      <c r="I80" s="103">
        <f>[1]AR!$I$80</f>
        <v>8245173.7399999993</v>
      </c>
    </row>
    <row r="81" spans="1:9" x14ac:dyDescent="0.25">
      <c r="A81" s="1"/>
      <c r="B81" s="53"/>
      <c r="C81" s="104">
        <f>[1]AR!$C$81</f>
        <v>0.54921395385902461</v>
      </c>
      <c r="D81" s="104">
        <f>[1]AR!$D$81</f>
        <v>7.316550130088588E-2</v>
      </c>
      <c r="E81" s="104">
        <f>[1]AR!$E$81</f>
        <v>0.11214922197624909</v>
      </c>
      <c r="F81" s="104">
        <f>[1]AR!$F$81</f>
        <v>5.1254702851173631E-2</v>
      </c>
      <c r="G81" s="104">
        <f>[1]AR!$G$81</f>
        <v>2.6533246830041921E-2</v>
      </c>
      <c r="H81" s="104">
        <f>[1]AR!$H$81</f>
        <v>0.18768337318262504</v>
      </c>
      <c r="I81" s="21"/>
    </row>
  </sheetData>
  <pageMargins left="0.7" right="0.7" top="0.75" bottom="0.75" header="0.3" footer="0.3"/>
  <pageSetup scale="85" orientation="landscape" r:id="rId1"/>
  <headerFooter>
    <oddHeader>&amp;CSUMMA EMERGENCY ASSOCIATES, INC; 2016 &amp;"-,Bold Italic"&amp;14CORPORATE OVERVIEW&amp;"-,Regular"&amp;11 Aged Accounts Receivable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8"/>
  <sheetViews>
    <sheetView workbookViewId="0">
      <selection activeCell="E12" sqref="E12"/>
    </sheetView>
  </sheetViews>
  <sheetFormatPr defaultRowHeight="15" x14ac:dyDescent="0.25"/>
  <cols>
    <col min="3" max="3" width="11.28515625" customWidth="1"/>
    <col min="4" max="6" width="14.85546875" customWidth="1"/>
  </cols>
  <sheetData>
    <row r="3" spans="3:6" x14ac:dyDescent="0.25">
      <c r="C3" s="2"/>
      <c r="D3" s="2" t="s">
        <v>49</v>
      </c>
      <c r="E3" s="2" t="s">
        <v>50</v>
      </c>
      <c r="F3" s="2" t="s">
        <v>51</v>
      </c>
    </row>
    <row r="4" spans="3:6" x14ac:dyDescent="0.25">
      <c r="C4" s="71" t="s">
        <v>4</v>
      </c>
      <c r="D4" s="72">
        <f>'[2]2015'!B149</f>
        <v>2143253</v>
      </c>
      <c r="E4" s="71">
        <f>'[2]2015'!C149</f>
        <v>18997</v>
      </c>
      <c r="F4" s="73">
        <f>'[2]2015'!D149</f>
        <v>112.82060325314524</v>
      </c>
    </row>
    <row r="5" spans="3:6" x14ac:dyDescent="0.25">
      <c r="C5" s="71" t="s">
        <v>5</v>
      </c>
      <c r="D5" s="72">
        <f>'[2]2015'!B150</f>
        <v>2194531</v>
      </c>
      <c r="E5" s="71">
        <f>'[2]2015'!C150</f>
        <v>17514</v>
      </c>
      <c r="F5" s="73">
        <f>'[2]2015'!D150</f>
        <v>125.3015302044079</v>
      </c>
    </row>
    <row r="6" spans="3:6" x14ac:dyDescent="0.25">
      <c r="C6" s="71" t="s">
        <v>6</v>
      </c>
      <c r="D6" s="72">
        <f>'[2]2015'!B151</f>
        <v>2213361</v>
      </c>
      <c r="E6" s="71">
        <f>'[2]2015'!C151</f>
        <v>18982</v>
      </c>
      <c r="F6" s="73">
        <f>'[2]2015'!D151</f>
        <v>116.60315035296597</v>
      </c>
    </row>
    <row r="7" spans="3:6" x14ac:dyDescent="0.25">
      <c r="C7" s="71" t="s">
        <v>19</v>
      </c>
      <c r="D7" s="72">
        <f>'[2]2015'!B152</f>
        <v>2146525</v>
      </c>
      <c r="E7" s="71">
        <f>'[2]2015'!C152</f>
        <v>20168</v>
      </c>
      <c r="F7" s="73">
        <f>'[2]2015'!D152</f>
        <v>106.43221935739786</v>
      </c>
    </row>
    <row r="8" spans="3:6" x14ac:dyDescent="0.25">
      <c r="C8" s="71" t="s">
        <v>8</v>
      </c>
      <c r="D8" s="72">
        <f>'[2]2015'!B153</f>
        <v>2240314.31</v>
      </c>
      <c r="E8" s="71">
        <f>'[2]2015'!C153</f>
        <v>18062</v>
      </c>
      <c r="F8" s="73">
        <f>'[2]2015'!D153</f>
        <v>124.03467556195328</v>
      </c>
    </row>
    <row r="9" spans="3:6" x14ac:dyDescent="0.25">
      <c r="C9" s="71" t="s">
        <v>9</v>
      </c>
      <c r="D9" s="72">
        <f>'[2]2015'!B154</f>
        <v>2078323</v>
      </c>
      <c r="E9" s="71">
        <f>'[2]2015'!C154</f>
        <v>19286</v>
      </c>
      <c r="F9" s="73">
        <f>'[2]2015'!D154</f>
        <v>107.76329980296588</v>
      </c>
    </row>
    <row r="10" spans="3:6" x14ac:dyDescent="0.25">
      <c r="C10" s="71" t="s">
        <v>10</v>
      </c>
      <c r="D10" s="72">
        <f>'[2]2015'!B155</f>
        <v>2184255</v>
      </c>
      <c r="E10" s="71">
        <f>'[2]2015'!C155</f>
        <v>18687</v>
      </c>
      <c r="F10" s="73">
        <f>'[2]2015'!D155</f>
        <v>116.88633809600258</v>
      </c>
    </row>
    <row r="11" spans="3:6" x14ac:dyDescent="0.25">
      <c r="C11" s="71" t="s">
        <v>11</v>
      </c>
      <c r="D11" s="72">
        <f>'[2]2015'!B156</f>
        <v>2471604</v>
      </c>
      <c r="E11" s="71">
        <f>'[2]2015'!C156</f>
        <v>21117</v>
      </c>
      <c r="F11" s="73">
        <f>'[2]2015'!D156</f>
        <v>117.04333001846854</v>
      </c>
    </row>
    <row r="12" spans="3:6" x14ac:dyDescent="0.25">
      <c r="C12" s="71" t="s">
        <v>12</v>
      </c>
      <c r="D12" s="72">
        <f>'[2]2015'!B157</f>
        <v>2245555</v>
      </c>
      <c r="E12" s="71">
        <f>'[2]2015'!C157</f>
        <v>19525</v>
      </c>
      <c r="F12" s="73">
        <f>'[2]2015'!D157</f>
        <v>115.00921895006402</v>
      </c>
    </row>
    <row r="13" spans="3:6" x14ac:dyDescent="0.25">
      <c r="C13" s="71" t="s">
        <v>13</v>
      </c>
      <c r="D13" s="72">
        <f>'[2]2015'!B158</f>
        <v>2038951</v>
      </c>
      <c r="E13" s="71">
        <f>'[2]2015'!C158</f>
        <v>18475</v>
      </c>
      <c r="F13" s="73">
        <f>'[2]2015'!D158</f>
        <v>110.36270635994588</v>
      </c>
    </row>
    <row r="14" spans="3:6" x14ac:dyDescent="0.25">
      <c r="C14" s="71" t="s">
        <v>14</v>
      </c>
      <c r="D14" s="72">
        <f>'[2]2015'!B159</f>
        <v>2006627</v>
      </c>
      <c r="E14" s="71">
        <f>'[2]2015'!C159</f>
        <v>18390</v>
      </c>
      <c r="F14" s="73">
        <f>'[2]2015'!D159</f>
        <v>109.11511691136488</v>
      </c>
    </row>
    <row r="15" spans="3:6" x14ac:dyDescent="0.25">
      <c r="C15" s="71" t="s">
        <v>15</v>
      </c>
      <c r="D15" s="72">
        <f>'[2]2015'!B160</f>
        <v>0</v>
      </c>
      <c r="E15" s="71">
        <f>'[2]2015'!C160</f>
        <v>0</v>
      </c>
      <c r="F15" s="73">
        <f>'[2]2015'!D160</f>
        <v>0</v>
      </c>
    </row>
    <row r="16" spans="3:6" x14ac:dyDescent="0.25">
      <c r="C16" s="74" t="s">
        <v>52</v>
      </c>
      <c r="D16" s="75">
        <f>SUM(D4:D15)</f>
        <v>23963299.310000002</v>
      </c>
      <c r="E16" s="76">
        <f>SUM(E4:E15)</f>
        <v>209203</v>
      </c>
      <c r="F16" s="77">
        <f>D16/E16</f>
        <v>114.54567721304188</v>
      </c>
    </row>
    <row r="17" spans="3:6" x14ac:dyDescent="0.25">
      <c r="C17" s="78"/>
      <c r="D17" s="79"/>
      <c r="E17" s="80"/>
      <c r="F17" s="80"/>
    </row>
    <row r="18" spans="3:6" x14ac:dyDescent="0.25">
      <c r="C18" s="81"/>
      <c r="D18" s="82">
        <f>SUM(D16:D17)</f>
        <v>23963299.310000002</v>
      </c>
      <c r="E18" s="83"/>
      <c r="F18" s="84">
        <f>D18/E16</f>
        <v>114.54567721304188</v>
      </c>
    </row>
  </sheetData>
  <pageMargins left="0.7" right="0.7" top="0.75" bottom="0.75" header="0.3" footer="0.3"/>
  <pageSetup orientation="portrait" r:id="rId1"/>
  <headerFooter>
    <oddHeader>&amp;CSUMMA EMERGENCY ASSOCIATES, INC; 2016 &amp;"-,Bold Italic"&amp;14CORPORATE OVERVIEW&amp;"-,Regular"&amp;11 Average Revenue per Patient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CHG - REV</vt:lpstr>
      <vt:lpstr>A-R &amp; COLLECTIONS</vt:lpstr>
      <vt:lpstr>PERSONAL PAYMENTS</vt:lpstr>
      <vt:lpstr>AGED A-R</vt:lpstr>
      <vt:lpstr>AVG REV PER PT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Daves</dc:creator>
  <cp:lastModifiedBy>Stephanie Daves</cp:lastModifiedBy>
  <cp:lastPrinted>2016-10-24T11:25:52Z</cp:lastPrinted>
  <dcterms:created xsi:type="dcterms:W3CDTF">2015-11-13T13:00:13Z</dcterms:created>
  <dcterms:modified xsi:type="dcterms:W3CDTF">2016-12-09T17:04:52Z</dcterms:modified>
</cp:coreProperties>
</file>